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5600" windowHeight="79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173" i="2" l="1"/>
  <c r="I124" i="2"/>
  <c r="I85" i="2"/>
  <c r="I81" i="2"/>
  <c r="I57" i="2"/>
  <c r="I32" i="2"/>
  <c r="I20" i="2"/>
  <c r="H91" i="1"/>
  <c r="G91" i="1"/>
  <c r="F91" i="1"/>
  <c r="I91" i="1"/>
  <c r="I168" i="1"/>
  <c r="J213" i="2"/>
  <c r="I213" i="2"/>
  <c r="H213" i="2"/>
  <c r="G213" i="2"/>
  <c r="F213" i="2"/>
  <c r="J212" i="1"/>
  <c r="I212" i="1"/>
  <c r="H212" i="1"/>
  <c r="G212" i="1"/>
  <c r="F212" i="1"/>
  <c r="J217" i="1"/>
  <c r="I217" i="1"/>
  <c r="I218" i="1" s="1"/>
  <c r="I219" i="1" s="1"/>
  <c r="H217" i="1"/>
  <c r="G217" i="1"/>
  <c r="F217" i="1"/>
  <c r="I102" i="2"/>
  <c r="I195" i="2"/>
  <c r="J145" i="1"/>
  <c r="J122" i="1"/>
  <c r="F122" i="1"/>
  <c r="J112" i="1"/>
  <c r="I112" i="1"/>
  <c r="H112" i="1"/>
  <c r="G112" i="1"/>
  <c r="F112" i="1"/>
  <c r="J135" i="1"/>
  <c r="I135" i="1"/>
  <c r="I157" i="1"/>
  <c r="I226" i="2"/>
  <c r="I216" i="2"/>
  <c r="I191" i="2"/>
  <c r="J180" i="1"/>
  <c r="H180" i="1"/>
  <c r="G180" i="1"/>
  <c r="F180" i="1"/>
  <c r="I180" i="1"/>
  <c r="I168" i="2"/>
  <c r="G102" i="2"/>
  <c r="F102" i="2"/>
  <c r="I46" i="2"/>
  <c r="I122" i="1"/>
  <c r="J240" i="1"/>
  <c r="I240" i="1"/>
  <c r="H240" i="1"/>
  <c r="G240" i="1"/>
  <c r="F240" i="1"/>
  <c r="J226" i="1"/>
  <c r="H226" i="1"/>
  <c r="H241" i="1" s="1"/>
  <c r="J236" i="1"/>
  <c r="I236" i="1"/>
  <c r="I226" i="1"/>
  <c r="H236" i="1"/>
  <c r="G236" i="1"/>
  <c r="G226" i="1"/>
  <c r="F236" i="1"/>
  <c r="F226" i="1"/>
  <c r="J203" i="1"/>
  <c r="H203" i="1"/>
  <c r="G203" i="1"/>
  <c r="F203" i="1"/>
  <c r="J194" i="1"/>
  <c r="I194" i="1"/>
  <c r="H194" i="1"/>
  <c r="G194" i="1"/>
  <c r="F194" i="1"/>
  <c r="J190" i="1"/>
  <c r="I190" i="1"/>
  <c r="H190" i="1"/>
  <c r="G190" i="1"/>
  <c r="F190" i="1"/>
  <c r="J173" i="1"/>
  <c r="H173" i="1"/>
  <c r="G173" i="1"/>
  <c r="F173" i="1"/>
  <c r="I172" i="1"/>
  <c r="I145" i="1"/>
  <c r="I150" i="1" s="1"/>
  <c r="L20" i="1" s="1"/>
  <c r="H145" i="1"/>
  <c r="G145" i="1"/>
  <c r="F145" i="1"/>
  <c r="J149" i="1"/>
  <c r="I149" i="1"/>
  <c r="H149" i="1"/>
  <c r="H150" i="1" s="1"/>
  <c r="G149" i="1"/>
  <c r="F149" i="1"/>
  <c r="J126" i="1"/>
  <c r="I126" i="1"/>
  <c r="H126" i="1"/>
  <c r="H127" i="1" s="1"/>
  <c r="G126" i="1"/>
  <c r="G127" i="1" s="1"/>
  <c r="F126" i="1"/>
  <c r="F127" i="1" s="1"/>
  <c r="J105" i="1"/>
  <c r="H105" i="1"/>
  <c r="G105" i="1"/>
  <c r="I104" i="1"/>
  <c r="I105" i="1" s="1"/>
  <c r="I106" i="1" s="1"/>
  <c r="I100" i="1"/>
  <c r="F105" i="1"/>
  <c r="J83" i="1"/>
  <c r="I83" i="1"/>
  <c r="H83" i="1"/>
  <c r="G83" i="1"/>
  <c r="F83" i="1"/>
  <c r="J79" i="1"/>
  <c r="I79" i="1"/>
  <c r="H79" i="1"/>
  <c r="G79" i="1"/>
  <c r="F79" i="1"/>
  <c r="J69" i="1"/>
  <c r="I69" i="1"/>
  <c r="I84" i="1" s="1"/>
  <c r="L18" i="1" s="1"/>
  <c r="H69" i="1"/>
  <c r="G69" i="1"/>
  <c r="F69" i="1"/>
  <c r="J60" i="1"/>
  <c r="I60" i="1"/>
  <c r="H60" i="1"/>
  <c r="G60" i="1"/>
  <c r="F60" i="1"/>
  <c r="F56" i="1"/>
  <c r="G56" i="1"/>
  <c r="H56" i="1"/>
  <c r="I56" i="1"/>
  <c r="J56" i="1"/>
  <c r="J61" i="1" s="1"/>
  <c r="J45" i="1"/>
  <c r="I45" i="1"/>
  <c r="H45" i="1"/>
  <c r="G45" i="1"/>
  <c r="F45" i="1"/>
  <c r="I20" i="1"/>
  <c r="I32" i="1"/>
  <c r="J32" i="1"/>
  <c r="H32" i="1"/>
  <c r="H37" i="1" s="1"/>
  <c r="G32" i="1"/>
  <c r="F32" i="1"/>
  <c r="H20" i="1"/>
  <c r="J20" i="1"/>
  <c r="G20" i="1"/>
  <c r="F20" i="1"/>
  <c r="J36" i="1"/>
  <c r="I36" i="1"/>
  <c r="H36" i="1"/>
  <c r="G36" i="1"/>
  <c r="F36" i="1"/>
  <c r="J240" i="2"/>
  <c r="I240" i="2"/>
  <c r="H240" i="2"/>
  <c r="G240" i="2"/>
  <c r="F240" i="2"/>
  <c r="J236" i="2"/>
  <c r="I236" i="2"/>
  <c r="H236" i="2"/>
  <c r="G236" i="2"/>
  <c r="F236" i="2"/>
  <c r="J226" i="2"/>
  <c r="H226" i="2"/>
  <c r="G226" i="2"/>
  <c r="F226" i="2"/>
  <c r="J216" i="2"/>
  <c r="H216" i="2"/>
  <c r="G216" i="2"/>
  <c r="F216" i="2"/>
  <c r="J204" i="2"/>
  <c r="I204" i="2"/>
  <c r="H204" i="2"/>
  <c r="G204" i="2"/>
  <c r="F204" i="2"/>
  <c r="J195" i="2"/>
  <c r="H195" i="2"/>
  <c r="G195" i="2"/>
  <c r="F195" i="2"/>
  <c r="J191" i="2"/>
  <c r="H191" i="2"/>
  <c r="G191" i="2"/>
  <c r="F191" i="2"/>
  <c r="J182" i="2"/>
  <c r="J196" i="2"/>
  <c r="I182" i="2"/>
  <c r="H182" i="2"/>
  <c r="G182" i="2"/>
  <c r="F182" i="2"/>
  <c r="J173" i="2"/>
  <c r="H173" i="2"/>
  <c r="G173" i="2"/>
  <c r="J168" i="2"/>
  <c r="H168" i="2"/>
  <c r="G168" i="2"/>
  <c r="F168" i="2"/>
  <c r="J157" i="2"/>
  <c r="J174" i="2"/>
  <c r="I157" i="2"/>
  <c r="H157" i="2"/>
  <c r="G157" i="2"/>
  <c r="F157" i="2"/>
  <c r="J150" i="2"/>
  <c r="I150" i="2"/>
  <c r="H150" i="2"/>
  <c r="G150" i="2"/>
  <c r="F150" i="2"/>
  <c r="J146" i="2"/>
  <c r="I146" i="2"/>
  <c r="H146" i="2"/>
  <c r="G146" i="2"/>
  <c r="F146" i="2"/>
  <c r="J136" i="2"/>
  <c r="I136" i="2"/>
  <c r="H136" i="2"/>
  <c r="G136" i="2"/>
  <c r="F136" i="2"/>
  <c r="J128" i="2"/>
  <c r="I128" i="2"/>
  <c r="H128" i="2"/>
  <c r="G128" i="2"/>
  <c r="F128" i="2"/>
  <c r="J114" i="2"/>
  <c r="I114" i="2"/>
  <c r="H114" i="2"/>
  <c r="G114" i="2"/>
  <c r="F114" i="2"/>
  <c r="J106" i="2"/>
  <c r="I106" i="2"/>
  <c r="H106" i="2"/>
  <c r="G106" i="2"/>
  <c r="F106" i="2"/>
  <c r="J102" i="2"/>
  <c r="H102" i="2"/>
  <c r="J93" i="2"/>
  <c r="I93" i="2"/>
  <c r="H93" i="2"/>
  <c r="G93" i="2"/>
  <c r="F93" i="2"/>
  <c r="J71" i="2"/>
  <c r="I71" i="2"/>
  <c r="I86" i="2"/>
  <c r="I87" i="2" s="1"/>
  <c r="H71" i="2"/>
  <c r="G71" i="2"/>
  <c r="F71" i="2"/>
  <c r="J62" i="2"/>
  <c r="I62" i="2"/>
  <c r="H62" i="2"/>
  <c r="G62" i="2"/>
  <c r="F62" i="2"/>
  <c r="J46" i="2"/>
  <c r="H46" i="2"/>
  <c r="G46" i="2"/>
  <c r="F46" i="2"/>
  <c r="J38" i="2"/>
  <c r="I38" i="2"/>
  <c r="I39" i="2"/>
  <c r="H38" i="2"/>
  <c r="G38" i="2"/>
  <c r="F38" i="2"/>
  <c r="G174" i="2"/>
  <c r="H174" i="2"/>
  <c r="I174" i="2"/>
  <c r="I129" i="2"/>
  <c r="I130" i="2"/>
  <c r="G150" i="1"/>
  <c r="J150" i="1"/>
  <c r="G241" i="2"/>
  <c r="I127" i="1"/>
  <c r="I128" i="1" s="1"/>
  <c r="G61" i="1"/>
  <c r="G37" i="1"/>
  <c r="H151" i="2"/>
  <c r="I175" i="2"/>
  <c r="I195" i="1"/>
  <c r="I196" i="1" s="1"/>
  <c r="J127" i="1"/>
  <c r="G217" i="2"/>
  <c r="H241" i="2"/>
  <c r="F107" i="2"/>
  <c r="H107" i="2"/>
  <c r="G107" i="2"/>
  <c r="I107" i="2"/>
  <c r="I108" i="2"/>
  <c r="I196" i="2"/>
  <c r="I197" i="2"/>
  <c r="F217" i="2"/>
  <c r="F218" i="1"/>
  <c r="I241" i="2"/>
  <c r="I242" i="2"/>
  <c r="J107" i="2"/>
  <c r="F151" i="2"/>
  <c r="G151" i="2"/>
  <c r="F196" i="2"/>
  <c r="H196" i="2"/>
  <c r="F241" i="2"/>
  <c r="J37" i="1"/>
  <c r="I37" i="1"/>
  <c r="I38" i="1" s="1"/>
  <c r="H61" i="1"/>
  <c r="F150" i="1"/>
  <c r="H217" i="2"/>
  <c r="I217" i="2"/>
  <c r="L26" i="2"/>
  <c r="J217" i="2"/>
  <c r="J241" i="1"/>
  <c r="G196" i="2"/>
  <c r="F174" i="2"/>
  <c r="J151" i="2"/>
  <c r="J241" i="2"/>
  <c r="I151" i="2"/>
  <c r="L24" i="2"/>
  <c r="L21" i="2"/>
  <c r="I218" i="2"/>
  <c r="L25" i="2"/>
  <c r="L27" i="2"/>
  <c r="I152" i="2"/>
  <c r="L23" i="2"/>
  <c r="I40" i="2"/>
  <c r="L18" i="2"/>
  <c r="I63" i="2"/>
  <c r="I64" i="2" s="1"/>
  <c r="L20" i="2"/>
  <c r="L22" i="2"/>
  <c r="I241" i="1" l="1"/>
  <c r="I242" i="1" s="1"/>
  <c r="F241" i="1"/>
  <c r="G241" i="1"/>
  <c r="G218" i="1"/>
  <c r="J218" i="1"/>
  <c r="H218" i="1"/>
  <c r="L23" i="1"/>
  <c r="L22" i="1"/>
  <c r="I173" i="1"/>
  <c r="L21" i="1" s="1"/>
  <c r="I151" i="1"/>
  <c r="L19" i="1"/>
  <c r="H84" i="1"/>
  <c r="G84" i="1"/>
  <c r="J84" i="1"/>
  <c r="I61" i="1"/>
  <c r="I62" i="1" s="1"/>
  <c r="F61" i="1"/>
  <c r="F37" i="1"/>
  <c r="L17" i="1"/>
  <c r="I85" i="1"/>
  <c r="F84" i="1"/>
  <c r="L19" i="2"/>
  <c r="L28" i="2" s="1"/>
  <c r="L29" i="2" s="1"/>
  <c r="I174" i="1" l="1"/>
  <c r="L24" i="1"/>
  <c r="L25" i="1" s="1"/>
  <c r="G57" i="2"/>
  <c r="G63" i="2"/>
  <c r="H129" i="2"/>
  <c r="H124" i="2"/>
  <c r="G32" i="2"/>
  <c r="G39" i="2"/>
  <c r="J63" i="2"/>
  <c r="J57" i="2"/>
  <c r="F32" i="2"/>
  <c r="F39" i="2"/>
  <c r="H86" i="2"/>
  <c r="H81" i="2"/>
  <c r="J86" i="2"/>
  <c r="J81" i="2"/>
  <c r="F81" i="2"/>
  <c r="F86" i="2"/>
  <c r="F63" i="2"/>
  <c r="F57" i="2"/>
  <c r="J32" i="2"/>
  <c r="J39" i="2"/>
  <c r="H39" i="2"/>
  <c r="H32" i="2"/>
  <c r="G124" i="2"/>
  <c r="G129" i="2"/>
  <c r="F129" i="2"/>
  <c r="F124" i="2"/>
  <c r="J124" i="2"/>
  <c r="J129" i="2"/>
  <c r="H57" i="2"/>
  <c r="H63" i="2"/>
  <c r="G86" i="2"/>
  <c r="G81" i="2"/>
  <c r="G85" i="2"/>
  <c r="H85" i="2"/>
  <c r="J85" i="2"/>
  <c r="F85" i="2"/>
</calcChain>
</file>

<file path=xl/sharedStrings.xml><?xml version="1.0" encoding="utf-8"?>
<sst xmlns="http://schemas.openxmlformats.org/spreadsheetml/2006/main" count="730" uniqueCount="311">
  <si>
    <t>УТВЕРЖДАЮ</t>
  </si>
  <si>
    <t>Примерное 10-дневное меню</t>
  </si>
  <si>
    <t>для детей в возрасте от 3 до 7 лет,</t>
  </si>
  <si>
    <t>посещающих дошкольные образовательные учреждения</t>
  </si>
  <si>
    <t>Номер рецептуры</t>
  </si>
  <si>
    <t>Наименование блюд, продуктов</t>
  </si>
  <si>
    <t>Выход</t>
  </si>
  <si>
    <t>Химический состав</t>
  </si>
  <si>
    <t>белки,г</t>
  </si>
  <si>
    <t>жиры,г</t>
  </si>
  <si>
    <t>углеводы г</t>
  </si>
  <si>
    <t xml:space="preserve"> Энергет ценность ККАЛ</t>
  </si>
  <si>
    <t>Витамин С, мг</t>
  </si>
  <si>
    <t>1 ДЕНЬ</t>
  </si>
  <si>
    <t>Завтрак</t>
  </si>
  <si>
    <t>13\10</t>
  </si>
  <si>
    <t>Кофейный напиток с молоком</t>
  </si>
  <si>
    <t>1\13</t>
  </si>
  <si>
    <t>Хлеб пшеничный с маслом</t>
  </si>
  <si>
    <t>Итого</t>
  </si>
  <si>
    <t>10-00 час</t>
  </si>
  <si>
    <t>Обед</t>
  </si>
  <si>
    <t>8\3</t>
  </si>
  <si>
    <t xml:space="preserve">Капуста тушеная </t>
  </si>
  <si>
    <t>3\3</t>
  </si>
  <si>
    <t>Картофельное пюре</t>
  </si>
  <si>
    <t>Хлеб пшеничный витамин.</t>
  </si>
  <si>
    <t>Хлеб ржаной</t>
  </si>
  <si>
    <t>Полдник</t>
  </si>
  <si>
    <t>Кисломолочные продукты</t>
  </si>
  <si>
    <t>Итого за день</t>
  </si>
  <si>
    <t xml:space="preserve">%ккал </t>
  </si>
  <si>
    <t>2  ДЕНЬ</t>
  </si>
  <si>
    <t>14\4</t>
  </si>
  <si>
    <t>Каша ячневая молочная с маслом</t>
  </si>
  <si>
    <t>14\10</t>
  </si>
  <si>
    <t>Какао с молоком</t>
  </si>
  <si>
    <t>итого</t>
  </si>
  <si>
    <t>10\1</t>
  </si>
  <si>
    <t>6\12</t>
  </si>
  <si>
    <t>Ватрушка со сметаной</t>
  </si>
  <si>
    <t>Молоко кипяченое</t>
  </si>
  <si>
    <t>3  ДЕНЬ</t>
  </si>
  <si>
    <t>12\10</t>
  </si>
  <si>
    <t>Чай с молоком</t>
  </si>
  <si>
    <t>5\1</t>
  </si>
  <si>
    <t>17\2</t>
  </si>
  <si>
    <t>10\7</t>
  </si>
  <si>
    <t>18\3</t>
  </si>
  <si>
    <t>Рагу из овощей</t>
  </si>
  <si>
    <t>6\10</t>
  </si>
  <si>
    <t>Компот из сухофруктов</t>
  </si>
  <si>
    <t>% ккал</t>
  </si>
  <si>
    <t>4  ДЕНЬ</t>
  </si>
  <si>
    <t>16\4</t>
  </si>
  <si>
    <t>Каша молочная  ассорти</t>
  </si>
  <si>
    <t>( рис, пшено ) с маслом слив.</t>
  </si>
  <si>
    <t>2\2</t>
  </si>
  <si>
    <t>Борщ со сметаной с мясом</t>
  </si>
  <si>
    <t>15\12</t>
  </si>
  <si>
    <t>5  ДЕНЬ</t>
  </si>
  <si>
    <t>2\6</t>
  </si>
  <si>
    <t>100</t>
  </si>
  <si>
    <t>20\2</t>
  </si>
  <si>
    <t>2\9</t>
  </si>
  <si>
    <t>Кура отварная в соусе</t>
  </si>
  <si>
    <t>70</t>
  </si>
  <si>
    <t>44\3</t>
  </si>
  <si>
    <t>200</t>
  </si>
  <si>
    <t>30</t>
  </si>
  <si>
    <t>180</t>
  </si>
  <si>
    <t>6 ДЕНЬ</t>
  </si>
  <si>
    <t>с маслом</t>
  </si>
  <si>
    <t>18\2</t>
  </si>
  <si>
    <t>14\8</t>
  </si>
  <si>
    <t>Биточек из мяса говядины</t>
  </si>
  <si>
    <t>15\3</t>
  </si>
  <si>
    <t>7  ДЕНЬ</t>
  </si>
  <si>
    <t>Салат из свеклы с соленым огурцом</t>
  </si>
  <si>
    <t>6\2</t>
  </si>
  <si>
    <t>11\7</t>
  </si>
  <si>
    <t>Тефтели рыбные в соусе</t>
  </si>
  <si>
    <t>4\3</t>
  </si>
  <si>
    <t>43-2\3</t>
  </si>
  <si>
    <t>%ккал</t>
  </si>
  <si>
    <t>8  ДЕНЬ</t>
  </si>
  <si>
    <t>18\4</t>
  </si>
  <si>
    <t>Каша ассорти (рис, греча)</t>
  </si>
  <si>
    <t>5\2</t>
  </si>
  <si>
    <t>Свекольник со сметаной</t>
  </si>
  <si>
    <t>8\10</t>
  </si>
  <si>
    <t>9  ДЕНЬ</t>
  </si>
  <si>
    <t>11\4</t>
  </si>
  <si>
    <t>Каша пшенная молочная</t>
  </si>
  <si>
    <t>и маслом сливочным</t>
  </si>
  <si>
    <t>15\2</t>
  </si>
  <si>
    <t>3\8</t>
  </si>
  <si>
    <t>Хлеб пшеничный витамин</t>
  </si>
  <si>
    <t>10 ДЕНЬ</t>
  </si>
  <si>
    <t>150</t>
  </si>
  <si>
    <t>11\10</t>
  </si>
  <si>
    <t>Чай с лимоном</t>
  </si>
  <si>
    <t>43\3</t>
  </si>
  <si>
    <t>Макароны отварные</t>
  </si>
  <si>
    <t>12\8</t>
  </si>
  <si>
    <t xml:space="preserve">Сдоба "Обыкновенная" </t>
  </si>
  <si>
    <t>для детей в возрасте от 1,5 до 3 лет</t>
  </si>
  <si>
    <t>посещающих дошкольное образовательное учреждение</t>
  </si>
  <si>
    <t xml:space="preserve">8\3 </t>
  </si>
  <si>
    <t>%ккал.</t>
  </si>
  <si>
    <t>2 день</t>
  </si>
  <si>
    <t>% ккал.</t>
  </si>
  <si>
    <t>3 день</t>
  </si>
  <si>
    <t>в ассортименте</t>
  </si>
  <si>
    <t>6  ДЕНЬ</t>
  </si>
  <si>
    <t>7 ДЕНЬ</t>
  </si>
  <si>
    <t>25\5</t>
  </si>
  <si>
    <t xml:space="preserve">% ккал </t>
  </si>
  <si>
    <t>4\13</t>
  </si>
  <si>
    <t>Хлеб пшеничный с маслом и сыром</t>
  </si>
  <si>
    <t>40</t>
  </si>
  <si>
    <t>Свекольник  со сметаной</t>
  </si>
  <si>
    <t>27,5</t>
  </si>
  <si>
    <t>9 ДЕНЬ</t>
  </si>
  <si>
    <t>Мясо говядины, тушеное с овощами овощами</t>
  </si>
  <si>
    <t>19\2</t>
  </si>
  <si>
    <t>Кофейный напиток</t>
  </si>
  <si>
    <t>11\12</t>
  </si>
  <si>
    <t>Пирожок с изюмом</t>
  </si>
  <si>
    <t>Макароны с сыром</t>
  </si>
  <si>
    <t>25\2</t>
  </si>
  <si>
    <t>130</t>
  </si>
  <si>
    <t>Кондитерское изделие</t>
  </si>
  <si>
    <t>6\9</t>
  </si>
  <si>
    <t xml:space="preserve">Кофейный напиток </t>
  </si>
  <si>
    <t>Суп картофельный  с рыбой</t>
  </si>
  <si>
    <t>Сдоба обыкновенная</t>
  </si>
  <si>
    <t>25\5\7</t>
  </si>
  <si>
    <t>15</t>
  </si>
  <si>
    <t>34\2</t>
  </si>
  <si>
    <t>Гренки(сухарики)</t>
  </si>
  <si>
    <t>Молоко сгущеное</t>
  </si>
  <si>
    <t>8\4</t>
  </si>
  <si>
    <t>Каша геркулесовая с маслом</t>
  </si>
  <si>
    <t>Каша геркулесоваяс маслом</t>
  </si>
  <si>
    <t>50</t>
  </si>
  <si>
    <t>2\13</t>
  </si>
  <si>
    <t>2\4</t>
  </si>
  <si>
    <t>Каша гречневая молочная</t>
  </si>
  <si>
    <t>Суп  картофельный с бобовыми</t>
  </si>
  <si>
    <t>Каша гречневая молочная с маслом</t>
  </si>
  <si>
    <t>25\8</t>
  </si>
  <si>
    <t>5\8</t>
  </si>
  <si>
    <t>Плов  из отварного мяса говядины</t>
  </si>
  <si>
    <t>10\10</t>
  </si>
  <si>
    <t xml:space="preserve">Чай </t>
  </si>
  <si>
    <t>Компот из  сухофруктов</t>
  </si>
  <si>
    <t xml:space="preserve">Суп  пюре из картофеля </t>
  </si>
  <si>
    <t>Суп с макаронными изделиями</t>
  </si>
  <si>
    <t>Пудинг из мяса говядины</t>
  </si>
  <si>
    <t>Гуляш из отварного мяса</t>
  </si>
  <si>
    <t>11\2</t>
  </si>
  <si>
    <t>Рассольник с крупой и сметаной</t>
  </si>
  <si>
    <t>Щи из свежей капусты со сметаной</t>
  </si>
  <si>
    <t>Суп овощной с  мясными</t>
  </si>
  <si>
    <t>фрикадельками со сметаной</t>
  </si>
  <si>
    <t>32\1</t>
  </si>
  <si>
    <t>изделиями</t>
  </si>
  <si>
    <t>Суп овощной с мясными</t>
  </si>
  <si>
    <t>55\2013</t>
  </si>
  <si>
    <t>1\1</t>
  </si>
  <si>
    <t xml:space="preserve">Молоко </t>
  </si>
  <si>
    <t>Молоко</t>
  </si>
  <si>
    <t xml:space="preserve"> </t>
  </si>
  <si>
    <t>Суп-лапша на курином   бульоне</t>
  </si>
  <si>
    <t xml:space="preserve">Итого </t>
  </si>
  <si>
    <t>3\13</t>
  </si>
  <si>
    <t>30\10</t>
  </si>
  <si>
    <t>7\12</t>
  </si>
  <si>
    <t>Хлеб с сыром</t>
  </si>
  <si>
    <t>Суп молочный с крупой</t>
  </si>
  <si>
    <t>22\2</t>
  </si>
  <si>
    <t>Хлеб пшеничный с сыром</t>
  </si>
  <si>
    <t xml:space="preserve">Каша ( рис, пшено ) с маслом </t>
  </si>
  <si>
    <t>Напиток яблочный</t>
  </si>
  <si>
    <t>43-2/3</t>
  </si>
  <si>
    <t>Ватрушка с повидлом</t>
  </si>
  <si>
    <t>Тефтели из мяса</t>
  </si>
  <si>
    <t>Омлет запеченный</t>
  </si>
  <si>
    <t>Кисель фруктовый</t>
  </si>
  <si>
    <t>Каша перловая рассыпчатая</t>
  </si>
  <si>
    <t>Картофельное пюре  с морковью</t>
  </si>
  <si>
    <t>Коржик молочный</t>
  </si>
  <si>
    <t>Пром.</t>
  </si>
  <si>
    <t>Салат винегрет</t>
  </si>
  <si>
    <t>19\5</t>
  </si>
  <si>
    <t xml:space="preserve">Суфле творожное </t>
  </si>
  <si>
    <t>Кондитерские изделия</t>
  </si>
  <si>
    <t>хлеб пшеничный с маслом и сыром</t>
  </si>
  <si>
    <t>30\7\10</t>
  </si>
  <si>
    <t>20\5</t>
  </si>
  <si>
    <t>Печень по строгоновски</t>
  </si>
  <si>
    <t>9\8</t>
  </si>
  <si>
    <t>Салат из свеклы с сол. огурцом                         40</t>
  </si>
  <si>
    <t>Макаронны отварные с сыром</t>
  </si>
  <si>
    <t>Салат из свежих помидор</t>
  </si>
  <si>
    <t>36\8</t>
  </si>
  <si>
    <t>Запеканка картофельная, фаршированная отварным мясом с овощами</t>
  </si>
  <si>
    <t>Салат из огурцов с растительным маслом</t>
  </si>
  <si>
    <t xml:space="preserve">Заведующий МБДОУ "Детский сад № 31 " </t>
  </si>
  <si>
    <t>_________Л. Ю. Антонова</t>
  </si>
  <si>
    <t>Витошка</t>
  </si>
  <si>
    <t>Напиток из яблок</t>
  </si>
  <si>
    <t>Напиток из яблок и апельсин</t>
  </si>
  <si>
    <t>Напиток из свежих апельсин</t>
  </si>
  <si>
    <t>Помидор в нарезке</t>
  </si>
  <si>
    <t>54-3з-2020</t>
  </si>
  <si>
    <t>Огурец в нарезке</t>
  </si>
  <si>
    <t>напиток из аельсин и яблок</t>
  </si>
  <si>
    <t>Напиток Витошка</t>
  </si>
  <si>
    <t>Салат из свежих огурцов</t>
  </si>
  <si>
    <t>14\1</t>
  </si>
  <si>
    <t>15\1</t>
  </si>
  <si>
    <t>Салат из свежей капусты, моркови с растиельным маслом</t>
  </si>
  <si>
    <t>Салат из отварного свеклы,соленых огурцов и раст.масла</t>
  </si>
  <si>
    <t xml:space="preserve">Напиток из апельсин </t>
  </si>
  <si>
    <t xml:space="preserve">Напиток из яблок  </t>
  </si>
  <si>
    <t>54-2з-2020</t>
  </si>
  <si>
    <t>Напиток из апельсин и яблок</t>
  </si>
  <si>
    <t xml:space="preserve">Напиток из апельсин           </t>
  </si>
  <si>
    <t xml:space="preserve">чай   с молоком                                     180           </t>
  </si>
  <si>
    <t>Каша гречневая рассыпчатая</t>
  </si>
  <si>
    <t>37,5</t>
  </si>
  <si>
    <t>2\3</t>
  </si>
  <si>
    <t>Картофель в молоке</t>
  </si>
  <si>
    <t>30\5</t>
  </si>
  <si>
    <t>Батон(нарезной) с сыром</t>
  </si>
  <si>
    <t>20\8</t>
  </si>
  <si>
    <t>Тефтели из мяса говядины</t>
  </si>
  <si>
    <t>Пюре картофельное</t>
  </si>
  <si>
    <t>16\2</t>
  </si>
  <si>
    <t>Суп картофельный с крупой</t>
  </si>
  <si>
    <t>Горошек зелёный</t>
  </si>
  <si>
    <t>Салат из моркови с раст.маслом</t>
  </si>
  <si>
    <t>Макаронные изделия отварные</t>
  </si>
  <si>
    <t>14\2</t>
  </si>
  <si>
    <t>Суп из овощей со сметаной</t>
  </si>
  <si>
    <t>17-2\12</t>
  </si>
  <si>
    <t>Пирожок с повидлом</t>
  </si>
  <si>
    <t>25\10</t>
  </si>
  <si>
    <t xml:space="preserve">Чай с молоком </t>
  </si>
  <si>
    <t>Напиток из апельсинов</t>
  </si>
  <si>
    <t>24\1</t>
  </si>
  <si>
    <t>Салат из отварной свеклы с  яблоками и растит. маслом</t>
  </si>
  <si>
    <t>Суп картофельный с рыбой</t>
  </si>
  <si>
    <t>5\12</t>
  </si>
  <si>
    <t>Ватрушка с творогом</t>
  </si>
  <si>
    <t>32\8</t>
  </si>
  <si>
    <t>Голубцы ленивые из мяса говяд.</t>
  </si>
  <si>
    <t>80</t>
  </si>
  <si>
    <t>Суфле творожное со сгущен.мол.</t>
  </si>
  <si>
    <t>100\10</t>
  </si>
  <si>
    <t>Салат из свеж. Капусты с морков.</t>
  </si>
  <si>
    <t>Суп лапша на курином бульоне</t>
  </si>
  <si>
    <t>Запеканка карт.фарш.отв.м\кур</t>
  </si>
  <si>
    <t>15\10</t>
  </si>
  <si>
    <t>Напиток из шиповника</t>
  </si>
  <si>
    <t>Пирожок с капустой и яйцом</t>
  </si>
  <si>
    <t>Батон с маслом</t>
  </si>
  <si>
    <t>4\1</t>
  </si>
  <si>
    <t>8\2</t>
  </si>
  <si>
    <t>Щи из свежей капусты со сметан.</t>
  </si>
  <si>
    <t>Салат из отвар.картоф.морк.лука,солёным огурцом, растит. маслом</t>
  </si>
  <si>
    <t>30\1</t>
  </si>
  <si>
    <t>Плов из отварного мяса говядины</t>
  </si>
  <si>
    <t>Пряники</t>
  </si>
  <si>
    <t>Омлет запечёный</t>
  </si>
  <si>
    <t>Салат из моркови с маслом раст.</t>
  </si>
  <si>
    <t>5\9</t>
  </si>
  <si>
    <t>Биточек из мяса кур</t>
  </si>
  <si>
    <t>54-21г-2020</t>
  </si>
  <si>
    <t>Горошница</t>
  </si>
  <si>
    <t>Хлеб пшеничный(витаминизирован)</t>
  </si>
  <si>
    <t>20</t>
  </si>
  <si>
    <t>9\7</t>
  </si>
  <si>
    <t>Биточки рыбные</t>
  </si>
  <si>
    <t>45\3</t>
  </si>
  <si>
    <t>Каша рисовая рассыпчатая</t>
  </si>
  <si>
    <t>Суп молочный с лапшой</t>
  </si>
  <si>
    <t>21\2</t>
  </si>
  <si>
    <t>№806</t>
  </si>
  <si>
    <t>13,8№</t>
  </si>
  <si>
    <t>№64</t>
  </si>
  <si>
    <t>Колбаски витаминные</t>
  </si>
  <si>
    <t>№550</t>
  </si>
  <si>
    <t>Манник</t>
  </si>
  <si>
    <t>Суп картофельный с бобовыми</t>
  </si>
  <si>
    <t>3\9</t>
  </si>
  <si>
    <t>Рагу из мяса кур</t>
  </si>
  <si>
    <t>Салат из капусты с кукур.луком.м\р</t>
  </si>
  <si>
    <t>Хлеб пшеничный</t>
  </si>
  <si>
    <t>18\5</t>
  </si>
  <si>
    <t>Пудинг из творога с морковью</t>
  </si>
  <si>
    <t>Батон с сыром</t>
  </si>
  <si>
    <t>Фрукты</t>
  </si>
  <si>
    <t>Суп пюре картофельный с гренками</t>
  </si>
  <si>
    <t>Кнели рыбные паровые</t>
  </si>
  <si>
    <t>Гренки</t>
  </si>
  <si>
    <t>"01" ноября 2024 г.</t>
  </si>
  <si>
    <t>27\1</t>
  </si>
  <si>
    <t>Салат из отвар.карт.кукур.лука,м\р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</si>
</sst>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33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/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center" vertical="top" wrapText="1"/>
    </xf>
    <xf numFmtId="2" fontId="0" fillId="0" borderId="1" xfId="0" applyNumberFormat="1" applyBorder="1" applyAlignment="1">
      <alignment horizontal="center" vertical="top"/>
    </xf>
    <xf numFmtId="0" fontId="4" fillId="0" borderId="0" xfId="0" applyFont="1"/>
    <xf numFmtId="0" fontId="4" fillId="0" borderId="0" xfId="0" applyFont="1" applyAlignment="1"/>
    <xf numFmtId="0" fontId="0" fillId="0" borderId="0" xfId="0" applyAlignment="1"/>
    <xf numFmtId="0" fontId="7" fillId="0" borderId="0" xfId="0" applyFont="1" applyAlignment="1"/>
    <xf numFmtId="0" fontId="7" fillId="0" borderId="0" xfId="0" applyFont="1"/>
    <xf numFmtId="165" fontId="0" fillId="2" borderId="1" xfId="0" applyNumberFormat="1" applyFill="1" applyBorder="1" applyAlignment="1">
      <alignment horizontal="center"/>
    </xf>
    <xf numFmtId="165" fontId="0" fillId="0" borderId="4" xfId="0" applyNumberFormat="1" applyFill="1" applyBorder="1" applyAlignment="1">
      <alignment horizontal="center"/>
    </xf>
    <xf numFmtId="2" fontId="0" fillId="0" borderId="5" xfId="0" applyNumberFormat="1" applyFill="1" applyBorder="1" applyAlignment="1">
      <alignment horizontal="center"/>
    </xf>
    <xf numFmtId="165" fontId="0" fillId="0" borderId="0" xfId="0" applyNumberFormat="1" applyFill="1" applyBorder="1" applyAlignment="1">
      <alignment horizontal="center"/>
    </xf>
    <xf numFmtId="165" fontId="0" fillId="2" borderId="0" xfId="0" applyNumberFormat="1" applyFill="1" applyBorder="1" applyAlignment="1">
      <alignment horizontal="center"/>
    </xf>
    <xf numFmtId="165" fontId="0" fillId="0" borderId="0" xfId="0" applyNumberFormat="1"/>
    <xf numFmtId="165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center"/>
    </xf>
    <xf numFmtId="2" fontId="0" fillId="0" borderId="0" xfId="0" applyNumberFormat="1"/>
    <xf numFmtId="165" fontId="0" fillId="3" borderId="0" xfId="0" applyNumberFormat="1" applyFill="1"/>
    <xf numFmtId="0" fontId="0" fillId="2" borderId="0" xfId="0" applyFill="1"/>
    <xf numFmtId="2" fontId="0" fillId="0" borderId="1" xfId="0" applyNumberFormat="1" applyBorder="1" applyAlignment="1">
      <alignment horizontal="center" vertical="center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11" fillId="0" borderId="6" xfId="0" applyFont="1" applyBorder="1" applyAlignment="1">
      <alignment horizontal="right" wrapText="1"/>
    </xf>
    <xf numFmtId="0" fontId="11" fillId="0" borderId="7" xfId="0" applyFont="1" applyBorder="1" applyAlignment="1">
      <alignment horizontal="right" wrapText="1"/>
    </xf>
    <xf numFmtId="0" fontId="11" fillId="0" borderId="6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0" fillId="0" borderId="8" xfId="0" applyBorder="1" applyAlignment="1"/>
    <xf numFmtId="2" fontId="0" fillId="0" borderId="4" xfId="0" applyNumberFormat="1" applyFill="1" applyBorder="1" applyAlignment="1">
      <alignment horizontal="center"/>
    </xf>
    <xf numFmtId="2" fontId="10" fillId="0" borderId="5" xfId="0" applyNumberFormat="1" applyFont="1" applyFill="1" applyBorder="1" applyAlignment="1">
      <alignment horizontal="center"/>
    </xf>
    <xf numFmtId="2" fontId="0" fillId="0" borderId="4" xfId="0" applyNumberFormat="1" applyFill="1" applyBorder="1" applyAlignment="1">
      <alignment horizontal="center" wrapText="1"/>
    </xf>
    <xf numFmtId="0" fontId="0" fillId="0" borderId="3" xfId="0" applyBorder="1" applyAlignment="1"/>
    <xf numFmtId="0" fontId="0" fillId="4" borderId="0" xfId="0" applyFill="1"/>
    <xf numFmtId="0" fontId="0" fillId="0" borderId="3" xfId="0" applyBorder="1" applyAlignment="1">
      <alignment horizontal="center" wrapText="1"/>
    </xf>
    <xf numFmtId="0" fontId="13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/>
    </xf>
    <xf numFmtId="165" fontId="13" fillId="0" borderId="1" xfId="0" applyNumberFormat="1" applyFont="1" applyBorder="1" applyAlignment="1">
      <alignment horizontal="center"/>
    </xf>
    <xf numFmtId="16" fontId="13" fillId="0" borderId="1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17" fontId="13" fillId="0" borderId="0" xfId="0" applyNumberFormat="1" applyFont="1"/>
    <xf numFmtId="165" fontId="14" fillId="0" borderId="1" xfId="0" applyNumberFormat="1" applyFont="1" applyBorder="1" applyAlignment="1">
      <alignment horizontal="center"/>
    </xf>
    <xf numFmtId="165" fontId="14" fillId="2" borderId="1" xfId="0" applyNumberFormat="1" applyFont="1" applyFill="1" applyBorder="1" applyAlignment="1">
      <alignment horizontal="center"/>
    </xf>
    <xf numFmtId="0" fontId="13" fillId="0" borderId="1" xfId="0" applyFont="1" applyBorder="1"/>
    <xf numFmtId="165" fontId="15" fillId="2" borderId="1" xfId="0" applyNumberFormat="1" applyFont="1" applyFill="1" applyBorder="1" applyAlignment="1">
      <alignment horizontal="center"/>
    </xf>
    <xf numFmtId="0" fontId="13" fillId="0" borderId="0" xfId="0" applyFont="1"/>
    <xf numFmtId="165" fontId="13" fillId="2" borderId="1" xfId="0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left"/>
    </xf>
    <xf numFmtId="0" fontId="13" fillId="0" borderId="8" xfId="0" applyFont="1" applyFill="1" applyBorder="1"/>
    <xf numFmtId="0" fontId="13" fillId="0" borderId="2" xfId="0" applyFont="1" applyFill="1" applyBorder="1"/>
    <xf numFmtId="0" fontId="13" fillId="0" borderId="3" xfId="0" applyFont="1" applyFill="1" applyBorder="1"/>
    <xf numFmtId="165" fontId="16" fillId="3" borderId="1" xfId="0" applyNumberFormat="1" applyFont="1" applyFill="1" applyBorder="1" applyAlignment="1">
      <alignment horizontal="center"/>
    </xf>
    <xf numFmtId="165" fontId="13" fillId="0" borderId="8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165" fontId="13" fillId="0" borderId="1" xfId="0" applyNumberFormat="1" applyFont="1" applyBorder="1" applyAlignment="1">
      <alignment horizontal="center" wrapText="1"/>
    </xf>
    <xf numFmtId="0" fontId="13" fillId="0" borderId="8" xfId="0" applyFont="1" applyBorder="1"/>
    <xf numFmtId="0" fontId="13" fillId="0" borderId="2" xfId="0" applyFont="1" applyBorder="1"/>
    <xf numFmtId="0" fontId="13" fillId="0" borderId="3" xfId="0" applyFont="1" applyBorder="1"/>
    <xf numFmtId="164" fontId="13" fillId="3" borderId="0" xfId="1" applyFont="1" applyFill="1"/>
    <xf numFmtId="0" fontId="13" fillId="0" borderId="3" xfId="0" applyFont="1" applyBorder="1" applyAlignment="1">
      <alignment horizontal="center" wrapText="1"/>
    </xf>
    <xf numFmtId="0" fontId="13" fillId="0" borderId="1" xfId="0" applyFont="1" applyBorder="1" applyAlignment="1"/>
    <xf numFmtId="0" fontId="13" fillId="2" borderId="1" xfId="0" applyFont="1" applyFill="1" applyBorder="1"/>
    <xf numFmtId="49" fontId="13" fillId="0" borderId="1" xfId="0" applyNumberFormat="1" applyFont="1" applyBorder="1" applyAlignment="1">
      <alignment horizontal="center"/>
    </xf>
    <xf numFmtId="165" fontId="13" fillId="0" borderId="1" xfId="0" applyNumberFormat="1" applyFont="1" applyBorder="1" applyAlignment="1">
      <alignment horizontal="left"/>
    </xf>
    <xf numFmtId="165" fontId="13" fillId="0" borderId="4" xfId="0" applyNumberFormat="1" applyFont="1" applyFill="1" applyBorder="1" applyAlignment="1">
      <alignment horizontal="center"/>
    </xf>
    <xf numFmtId="164" fontId="13" fillId="0" borderId="1" xfId="1" applyFont="1" applyBorder="1" applyAlignment="1">
      <alignment horizontal="center"/>
    </xf>
    <xf numFmtId="0" fontId="13" fillId="2" borderId="1" xfId="0" applyFont="1" applyFill="1" applyBorder="1" applyAlignment="1">
      <alignment horizontal="center"/>
    </xf>
    <xf numFmtId="165" fontId="16" fillId="0" borderId="1" xfId="0" applyNumberFormat="1" applyFont="1" applyBorder="1" applyAlignment="1">
      <alignment horizontal="left"/>
    </xf>
    <xf numFmtId="165" fontId="13" fillId="2" borderId="1" xfId="0" applyNumberFormat="1" applyFont="1" applyFill="1" applyBorder="1" applyAlignment="1">
      <alignment horizontal="center" wrapText="1"/>
    </xf>
    <xf numFmtId="0" fontId="13" fillId="0" borderId="8" xfId="0" applyFont="1" applyBorder="1" applyAlignment="1"/>
    <xf numFmtId="0" fontId="13" fillId="0" borderId="2" xfId="0" applyFont="1" applyBorder="1" applyAlignment="1"/>
    <xf numFmtId="0" fontId="13" fillId="0" borderId="1" xfId="0" applyFont="1" applyFill="1" applyBorder="1" applyAlignment="1">
      <alignment horizontal="left" vertical="center"/>
    </xf>
    <xf numFmtId="49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Fill="1" applyBorder="1" applyAlignment="1">
      <alignment horizontal="center"/>
    </xf>
    <xf numFmtId="2" fontId="15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2" fontId="13" fillId="0" borderId="1" xfId="0" applyNumberFormat="1" applyFont="1" applyBorder="1"/>
    <xf numFmtId="49" fontId="13" fillId="0" borderId="1" xfId="0" applyNumberFormat="1" applyFont="1" applyBorder="1" applyAlignment="1">
      <alignment horizontal="center" wrapText="1"/>
    </xf>
    <xf numFmtId="2" fontId="13" fillId="0" borderId="1" xfId="0" applyNumberFormat="1" applyFont="1" applyBorder="1" applyAlignment="1">
      <alignment horizontal="center" wrapText="1"/>
    </xf>
    <xf numFmtId="0" fontId="13" fillId="0" borderId="9" xfId="0" applyFont="1" applyBorder="1" applyAlignment="1">
      <alignment horizontal="left"/>
    </xf>
    <xf numFmtId="49" fontId="13" fillId="0" borderId="9" xfId="0" applyNumberFormat="1" applyFont="1" applyBorder="1" applyAlignment="1">
      <alignment horizontal="center"/>
    </xf>
    <xf numFmtId="2" fontId="13" fillId="0" borderId="9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49" fontId="14" fillId="0" borderId="1" xfId="0" applyNumberFormat="1" applyFont="1" applyBorder="1" applyAlignment="1">
      <alignment horizontal="center"/>
    </xf>
    <xf numFmtId="2" fontId="14" fillId="0" borderId="1" xfId="0" applyNumberFormat="1" applyFont="1" applyBorder="1" applyAlignment="1">
      <alignment horizontal="center"/>
    </xf>
    <xf numFmtId="165" fontId="13" fillId="0" borderId="9" xfId="0" applyNumberFormat="1" applyFont="1" applyBorder="1" applyAlignment="1">
      <alignment horizontal="left"/>
    </xf>
    <xf numFmtId="165" fontId="15" fillId="0" borderId="10" xfId="0" applyNumberFormat="1" applyFont="1" applyBorder="1" applyAlignment="1"/>
    <xf numFmtId="165" fontId="15" fillId="0" borderId="11" xfId="0" applyNumberFormat="1" applyFont="1" applyBorder="1" applyAlignment="1"/>
    <xf numFmtId="165" fontId="15" fillId="0" borderId="12" xfId="0" applyNumberFormat="1" applyFont="1" applyBorder="1" applyAlignment="1"/>
    <xf numFmtId="2" fontId="15" fillId="0" borderId="9" xfId="0" applyNumberFormat="1" applyFont="1" applyBorder="1" applyAlignment="1">
      <alignment horizontal="center"/>
    </xf>
    <xf numFmtId="165" fontId="15" fillId="0" borderId="1" xfId="0" applyNumberFormat="1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165" fontId="13" fillId="0" borderId="1" xfId="0" applyNumberFormat="1" applyFont="1" applyBorder="1" applyAlignment="1">
      <alignment horizontal="center" vertical="top"/>
    </xf>
    <xf numFmtId="0" fontId="16" fillId="0" borderId="1" xfId="0" applyFont="1" applyBorder="1" applyAlignment="1">
      <alignment horizontal="left"/>
    </xf>
    <xf numFmtId="165" fontId="13" fillId="0" borderId="2" xfId="0" applyNumberFormat="1" applyFont="1" applyFill="1" applyBorder="1" applyAlignment="1">
      <alignment horizontal="left"/>
    </xf>
    <xf numFmtId="165" fontId="13" fillId="0" borderId="3" xfId="0" applyNumberFormat="1" applyFont="1" applyFill="1" applyBorder="1" applyAlignment="1">
      <alignment horizontal="left"/>
    </xf>
    <xf numFmtId="2" fontId="15" fillId="3" borderId="1" xfId="0" applyNumberFormat="1" applyFont="1" applyFill="1" applyBorder="1" applyAlignment="1">
      <alignment horizontal="center"/>
    </xf>
    <xf numFmtId="165" fontId="13" fillId="3" borderId="1" xfId="0" applyNumberFormat="1" applyFont="1" applyFill="1" applyBorder="1" applyAlignment="1">
      <alignment horizontal="center"/>
    </xf>
    <xf numFmtId="16" fontId="13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left" vertical="top"/>
    </xf>
    <xf numFmtId="2" fontId="15" fillId="0" borderId="1" xfId="0" applyNumberFormat="1" applyFont="1" applyBorder="1" applyAlignment="1">
      <alignment horizontal="center" vertical="top"/>
    </xf>
    <xf numFmtId="49" fontId="16" fillId="0" borderId="1" xfId="0" applyNumberFormat="1" applyFont="1" applyBorder="1" applyAlignment="1">
      <alignment horizontal="center" vertical="top"/>
    </xf>
    <xf numFmtId="2" fontId="16" fillId="0" borderId="1" xfId="0" applyNumberFormat="1" applyFont="1" applyBorder="1" applyAlignment="1">
      <alignment horizontal="center" vertical="top"/>
    </xf>
    <xf numFmtId="2" fontId="4" fillId="0" borderId="1" xfId="0" applyNumberFormat="1" applyFont="1" applyBorder="1" applyAlignment="1">
      <alignment horizontal="center" vertical="top"/>
    </xf>
    <xf numFmtId="0" fontId="15" fillId="0" borderId="8" xfId="0" applyFont="1" applyBorder="1"/>
    <xf numFmtId="0" fontId="15" fillId="0" borderId="2" xfId="0" applyFont="1" applyBorder="1"/>
    <xf numFmtId="0" fontId="15" fillId="0" borderId="3" xfId="0" applyFont="1" applyBorder="1"/>
    <xf numFmtId="165" fontId="13" fillId="0" borderId="1" xfId="0" applyNumberFormat="1" applyFont="1" applyBorder="1"/>
    <xf numFmtId="165" fontId="15" fillId="0" borderId="8" xfId="0" applyNumberFormat="1" applyFont="1" applyBorder="1" applyAlignment="1"/>
    <xf numFmtId="165" fontId="15" fillId="0" borderId="2" xfId="0" applyNumberFormat="1" applyFont="1" applyBorder="1" applyAlignment="1"/>
    <xf numFmtId="165" fontId="15" fillId="0" borderId="3" xfId="0" applyNumberFormat="1" applyFont="1" applyBorder="1" applyAlignment="1"/>
    <xf numFmtId="2" fontId="15" fillId="2" borderId="1" xfId="0" applyNumberFormat="1" applyFont="1" applyFill="1" applyBorder="1" applyAlignment="1">
      <alignment horizontal="center"/>
    </xf>
    <xf numFmtId="165" fontId="13" fillId="0" borderId="1" xfId="0" applyNumberFormat="1" applyFont="1" applyBorder="1" applyAlignment="1">
      <alignment horizontal="left" vertical="top"/>
    </xf>
    <xf numFmtId="2" fontId="13" fillId="0" borderId="1" xfId="0" applyNumberFormat="1" applyFont="1" applyBorder="1" applyAlignment="1">
      <alignment horizontal="center" vertical="top"/>
    </xf>
    <xf numFmtId="0" fontId="13" fillId="0" borderId="3" xfId="0" applyFont="1" applyBorder="1" applyAlignment="1"/>
    <xf numFmtId="0" fontId="13" fillId="2" borderId="1" xfId="0" applyNumberFormat="1" applyFont="1" applyFill="1" applyBorder="1" applyAlignment="1">
      <alignment horizontal="center"/>
    </xf>
    <xf numFmtId="165" fontId="13" fillId="0" borderId="1" xfId="0" applyNumberFormat="1" applyFont="1" applyFill="1" applyBorder="1" applyAlignment="1">
      <alignment horizontal="center"/>
    </xf>
    <xf numFmtId="16" fontId="13" fillId="0" borderId="1" xfId="0" applyNumberFormat="1" applyFont="1" applyBorder="1" applyAlignment="1">
      <alignment horizontal="left"/>
    </xf>
    <xf numFmtId="0" fontId="13" fillId="0" borderId="1" xfId="0" applyNumberFormat="1" applyFont="1" applyBorder="1" applyAlignment="1">
      <alignment horizontal="center"/>
    </xf>
    <xf numFmtId="0" fontId="13" fillId="0" borderId="1" xfId="0" applyNumberFormat="1" applyFont="1" applyBorder="1" applyAlignment="1">
      <alignment horizontal="center" wrapText="1"/>
    </xf>
    <xf numFmtId="0" fontId="16" fillId="2" borderId="1" xfId="0" applyNumberFormat="1" applyFont="1" applyFill="1" applyBorder="1" applyAlignment="1">
      <alignment horizontal="center"/>
    </xf>
    <xf numFmtId="0" fontId="13" fillId="0" borderId="1" xfId="0" applyNumberFormat="1" applyFont="1" applyBorder="1" applyAlignment="1">
      <alignment horizontal="center" vertical="top"/>
    </xf>
    <xf numFmtId="0" fontId="13" fillId="0" borderId="3" xfId="0" applyNumberFormat="1" applyFont="1" applyBorder="1" applyAlignment="1">
      <alignment horizontal="center" wrapText="1"/>
    </xf>
    <xf numFmtId="0" fontId="13" fillId="0" borderId="8" xfId="0" applyFont="1" applyBorder="1" applyAlignment="1">
      <alignment vertical="top"/>
    </xf>
    <xf numFmtId="0" fontId="13" fillId="0" borderId="2" xfId="0" applyFont="1" applyBorder="1" applyAlignment="1">
      <alignment vertical="top"/>
    </xf>
    <xf numFmtId="165" fontId="13" fillId="0" borderId="2" xfId="0" applyNumberFormat="1" applyFont="1" applyBorder="1" applyAlignment="1">
      <alignment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165" fontId="13" fillId="0" borderId="8" xfId="0" applyNumberFormat="1" applyFont="1" applyBorder="1" applyAlignment="1"/>
    <xf numFmtId="165" fontId="4" fillId="0" borderId="1" xfId="0" applyNumberFormat="1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165" fontId="4" fillId="0" borderId="1" xfId="0" applyNumberFormat="1" applyFont="1" applyFill="1" applyBorder="1" applyAlignment="1">
      <alignment horizontal="left"/>
    </xf>
    <xf numFmtId="165" fontId="4" fillId="0" borderId="8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 vertical="center"/>
    </xf>
    <xf numFmtId="16" fontId="4" fillId="0" borderId="1" xfId="0" applyNumberFormat="1" applyFont="1" applyBorder="1" applyAlignment="1">
      <alignment horizontal="left" vertical="center"/>
    </xf>
    <xf numFmtId="1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16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left"/>
    </xf>
    <xf numFmtId="16" fontId="4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165" fontId="13" fillId="0" borderId="2" xfId="0" applyNumberFormat="1" applyFont="1" applyBorder="1" applyAlignment="1">
      <alignment horizontal="left"/>
    </xf>
    <xf numFmtId="165" fontId="13" fillId="0" borderId="3" xfId="0" applyNumberFormat="1" applyFont="1" applyBorder="1" applyAlignment="1">
      <alignment horizontal="left"/>
    </xf>
    <xf numFmtId="0" fontId="4" fillId="0" borderId="1" xfId="0" applyFont="1" applyBorder="1"/>
    <xf numFmtId="165" fontId="4" fillId="0" borderId="8" xfId="0" applyNumberFormat="1" applyFont="1" applyBorder="1" applyAlignment="1">
      <alignment horizontal="left"/>
    </xf>
    <xf numFmtId="14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/>
    <xf numFmtId="165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165" fontId="4" fillId="0" borderId="1" xfId="0" applyNumberFormat="1" applyFont="1" applyBorder="1" applyAlignment="1"/>
    <xf numFmtId="0" fontId="4" fillId="0" borderId="8" xfId="0" applyFont="1" applyBorder="1" applyAlignment="1">
      <alignment horizontal="left"/>
    </xf>
    <xf numFmtId="0" fontId="13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165" fontId="15" fillId="0" borderId="8" xfId="0" applyNumberFormat="1" applyFont="1" applyBorder="1" applyAlignment="1">
      <alignment horizontal="left"/>
    </xf>
    <xf numFmtId="165" fontId="15" fillId="0" borderId="2" xfId="0" applyNumberFormat="1" applyFont="1" applyBorder="1" applyAlignment="1">
      <alignment horizontal="left"/>
    </xf>
    <xf numFmtId="165" fontId="15" fillId="0" borderId="3" xfId="0" applyNumberFormat="1" applyFont="1" applyBorder="1" applyAlignment="1">
      <alignment horizontal="left"/>
    </xf>
    <xf numFmtId="0" fontId="14" fillId="0" borderId="1" xfId="0" applyFont="1" applyBorder="1"/>
    <xf numFmtId="0" fontId="13" fillId="0" borderId="1" xfId="0" applyFont="1" applyBorder="1"/>
    <xf numFmtId="165" fontId="4" fillId="0" borderId="8" xfId="0" applyNumberFormat="1" applyFont="1" applyBorder="1" applyAlignment="1">
      <alignment horizontal="left"/>
    </xf>
    <xf numFmtId="165" fontId="13" fillId="0" borderId="2" xfId="0" applyNumberFormat="1" applyFont="1" applyBorder="1" applyAlignment="1">
      <alignment horizontal="left"/>
    </xf>
    <xf numFmtId="165" fontId="13" fillId="0" borderId="3" xfId="0" applyNumberFormat="1" applyFont="1" applyBorder="1" applyAlignment="1">
      <alignment horizontal="left"/>
    </xf>
    <xf numFmtId="0" fontId="0" fillId="0" borderId="1" xfId="0" applyBorder="1"/>
    <xf numFmtId="0" fontId="0" fillId="4" borderId="8" xfId="0" applyFill="1" applyBorder="1"/>
    <xf numFmtId="0" fontId="0" fillId="4" borderId="2" xfId="0" applyFill="1" applyBorder="1"/>
    <xf numFmtId="0" fontId="0" fillId="4" borderId="3" xfId="0" applyFill="1" applyBorder="1"/>
    <xf numFmtId="165" fontId="0" fillId="0" borderId="1" xfId="0" applyNumberFormat="1" applyBorder="1" applyAlignment="1">
      <alignment horizontal="left"/>
    </xf>
    <xf numFmtId="165" fontId="0" fillId="0" borderId="8" xfId="0" applyNumberFormat="1" applyBorder="1" applyAlignment="1">
      <alignment horizontal="left"/>
    </xf>
    <xf numFmtId="165" fontId="0" fillId="0" borderId="2" xfId="0" applyNumberFormat="1" applyBorder="1" applyAlignment="1">
      <alignment horizontal="left"/>
    </xf>
    <xf numFmtId="165" fontId="0" fillId="0" borderId="3" xfId="0" applyNumberFormat="1" applyBorder="1" applyAlignment="1">
      <alignment horizontal="left"/>
    </xf>
    <xf numFmtId="0" fontId="4" fillId="0" borderId="8" xfId="0" applyFont="1" applyBorder="1" applyAlignment="1">
      <alignment horizontal="left" wrapText="1"/>
    </xf>
    <xf numFmtId="0" fontId="13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8" xfId="0" applyFont="1" applyBorder="1" applyAlignment="1">
      <alignment horizontal="left"/>
    </xf>
    <xf numFmtId="0" fontId="4" fillId="2" borderId="1" xfId="0" applyFont="1" applyFill="1" applyBorder="1"/>
    <xf numFmtId="0" fontId="13" fillId="2" borderId="1" xfId="0" applyFont="1" applyFill="1" applyBorder="1"/>
    <xf numFmtId="0" fontId="13" fillId="0" borderId="1" xfId="0" applyFont="1" applyFill="1" applyBorder="1"/>
    <xf numFmtId="0" fontId="4" fillId="0" borderId="1" xfId="0" applyFont="1" applyBorder="1"/>
    <xf numFmtId="0" fontId="13" fillId="0" borderId="8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165" fontId="13" fillId="0" borderId="1" xfId="0" applyNumberFormat="1" applyFont="1" applyBorder="1" applyAlignment="1">
      <alignment horizontal="left"/>
    </xf>
    <xf numFmtId="0" fontId="3" fillId="0" borderId="0" xfId="0" applyFont="1"/>
    <xf numFmtId="0" fontId="4" fillId="0" borderId="0" xfId="0" applyFont="1"/>
    <xf numFmtId="0" fontId="0" fillId="0" borderId="0" xfId="0" applyFill="1" applyBorder="1"/>
    <xf numFmtId="0" fontId="7" fillId="0" borderId="0" xfId="0" applyFont="1"/>
    <xf numFmtId="0" fontId="13" fillId="0" borderId="1" xfId="0" applyFont="1" applyBorder="1" applyAlignment="1">
      <alignment horizontal="center"/>
    </xf>
    <xf numFmtId="0" fontId="13" fillId="0" borderId="9" xfId="0" applyFont="1" applyBorder="1" applyAlignment="1">
      <alignment vertical="top" shrinkToFit="1"/>
    </xf>
    <xf numFmtId="0" fontId="13" fillId="0" borderId="4" xfId="0" applyFont="1" applyBorder="1" applyAlignment="1">
      <alignment vertical="top" shrinkToFit="1"/>
    </xf>
    <xf numFmtId="0" fontId="13" fillId="0" borderId="13" xfId="0" applyFont="1" applyBorder="1" applyAlignment="1">
      <alignment vertical="top" shrinkToFit="1"/>
    </xf>
    <xf numFmtId="0" fontId="4" fillId="0" borderId="0" xfId="0" applyFont="1" applyAlignment="1">
      <alignment horizontal="left" vertical="top" wrapText="1"/>
    </xf>
    <xf numFmtId="0" fontId="4" fillId="0" borderId="1" xfId="0" applyFont="1" applyBorder="1" applyAlignment="1">
      <alignment vertical="top"/>
    </xf>
    <xf numFmtId="0" fontId="4" fillId="0" borderId="1" xfId="0" applyFont="1" applyBorder="1" applyAlignment="1">
      <alignment wrapText="1"/>
    </xf>
    <xf numFmtId="0" fontId="15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15" fillId="0" borderId="8" xfId="0" applyFont="1" applyBorder="1"/>
    <xf numFmtId="0" fontId="15" fillId="0" borderId="2" xfId="0" applyFont="1" applyBorder="1"/>
    <xf numFmtId="0" fontId="15" fillId="0" borderId="3" xfId="0" applyFont="1" applyBorder="1"/>
    <xf numFmtId="0" fontId="13" fillId="0" borderId="8" xfId="0" applyFont="1" applyBorder="1"/>
    <xf numFmtId="0" fontId="13" fillId="0" borderId="2" xfId="0" applyFont="1" applyBorder="1"/>
    <xf numFmtId="0" fontId="13" fillId="0" borderId="3" xfId="0" applyFont="1" applyBorder="1"/>
    <xf numFmtId="0" fontId="4" fillId="0" borderId="8" xfId="0" applyFont="1" applyBorder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0" fontId="13" fillId="0" borderId="3" xfId="0" applyFont="1" applyBorder="1" applyAlignment="1">
      <alignment horizontal="left" vertical="top"/>
    </xf>
    <xf numFmtId="0" fontId="15" fillId="0" borderId="8" xfId="0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3" fillId="0" borderId="8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left" vertical="top" wrapText="1"/>
    </xf>
    <xf numFmtId="0" fontId="13" fillId="0" borderId="3" xfId="0" applyFont="1" applyBorder="1" applyAlignment="1">
      <alignment horizontal="left" vertical="top" wrapText="1"/>
    </xf>
    <xf numFmtId="0" fontId="15" fillId="0" borderId="1" xfId="0" applyFont="1" applyBorder="1"/>
    <xf numFmtId="0" fontId="13" fillId="0" borderId="8" xfId="0" applyFont="1" applyBorder="1" applyAlignment="1">
      <alignment horizontal="left" wrapText="1"/>
    </xf>
    <xf numFmtId="0" fontId="4" fillId="0" borderId="1" xfId="0" applyFont="1" applyFill="1" applyBorder="1"/>
    <xf numFmtId="165" fontId="15" fillId="0" borderId="8" xfId="0" applyNumberFormat="1" applyFont="1" applyBorder="1" applyAlignment="1">
      <alignment horizontal="center"/>
    </xf>
    <xf numFmtId="165" fontId="15" fillId="0" borderId="2" xfId="0" applyNumberFormat="1" applyFont="1" applyBorder="1" applyAlignment="1">
      <alignment horizontal="center"/>
    </xf>
    <xf numFmtId="165" fontId="15" fillId="0" borderId="3" xfId="0" applyNumberFormat="1" applyFont="1" applyBorder="1" applyAlignment="1">
      <alignment horizontal="center"/>
    </xf>
    <xf numFmtId="0" fontId="16" fillId="0" borderId="1" xfId="0" applyFont="1" applyBorder="1"/>
    <xf numFmtId="165" fontId="13" fillId="0" borderId="8" xfId="0" applyNumberFormat="1" applyFont="1" applyBorder="1" applyAlignment="1">
      <alignment horizontal="left"/>
    </xf>
    <xf numFmtId="0" fontId="13" fillId="2" borderId="8" xfId="0" applyFont="1" applyFill="1" applyBorder="1"/>
    <xf numFmtId="0" fontId="13" fillId="2" borderId="2" xfId="0" applyFont="1" applyFill="1" applyBorder="1"/>
    <xf numFmtId="0" fontId="13" fillId="2" borderId="3" xfId="0" applyFont="1" applyFill="1" applyBorder="1"/>
    <xf numFmtId="0" fontId="4" fillId="0" borderId="8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165" fontId="4" fillId="0" borderId="8" xfId="0" applyNumberFormat="1" applyFont="1" applyBorder="1" applyAlignment="1">
      <alignment horizontal="left" wrapText="1"/>
    </xf>
    <xf numFmtId="165" fontId="13" fillId="0" borderId="2" xfId="0" applyNumberFormat="1" applyFont="1" applyBorder="1" applyAlignment="1">
      <alignment horizontal="left" wrapText="1"/>
    </xf>
    <xf numFmtId="165" fontId="13" fillId="0" borderId="3" xfId="0" applyNumberFormat="1" applyFont="1" applyBorder="1" applyAlignment="1">
      <alignment horizontal="left" wrapText="1"/>
    </xf>
    <xf numFmtId="0" fontId="15" fillId="2" borderId="8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0" fontId="4" fillId="0" borderId="8" xfId="0" applyFont="1" applyBorder="1"/>
    <xf numFmtId="165" fontId="15" fillId="0" borderId="8" xfId="0" applyNumberFormat="1" applyFont="1" applyBorder="1" applyAlignment="1"/>
    <xf numFmtId="165" fontId="15" fillId="0" borderId="2" xfId="0" applyNumberFormat="1" applyFont="1" applyBorder="1" applyAlignment="1"/>
    <xf numFmtId="165" fontId="15" fillId="0" borderId="3" xfId="0" applyNumberFormat="1" applyFont="1" applyBorder="1" applyAlignment="1"/>
    <xf numFmtId="0" fontId="4" fillId="2" borderId="8" xfId="0" applyFont="1" applyFill="1" applyBorder="1" applyAlignment="1">
      <alignment horizontal="left"/>
    </xf>
    <xf numFmtId="0" fontId="13" fillId="2" borderId="2" xfId="0" applyFont="1" applyFill="1" applyBorder="1" applyAlignment="1">
      <alignment horizontal="left"/>
    </xf>
    <xf numFmtId="0" fontId="13" fillId="2" borderId="3" xfId="0" applyFont="1" applyFill="1" applyBorder="1" applyAlignment="1">
      <alignment horizontal="left"/>
    </xf>
    <xf numFmtId="0" fontId="15" fillId="0" borderId="2" xfId="0" applyFont="1" applyBorder="1" applyAlignment="1">
      <alignment horizontal="left" wrapText="1"/>
    </xf>
    <xf numFmtId="0" fontId="15" fillId="0" borderId="3" xfId="0" applyFont="1" applyBorder="1" applyAlignment="1">
      <alignment horizontal="left" wrapText="1"/>
    </xf>
    <xf numFmtId="0" fontId="4" fillId="0" borderId="8" xfId="0" applyFont="1" applyBorder="1" applyAlignment="1">
      <alignment wrapText="1"/>
    </xf>
    <xf numFmtId="0" fontId="13" fillId="0" borderId="2" xfId="0" applyFont="1" applyBorder="1" applyAlignment="1">
      <alignment wrapText="1"/>
    </xf>
    <xf numFmtId="0" fontId="13" fillId="0" borderId="3" xfId="0" applyFont="1" applyBorder="1" applyAlignment="1">
      <alignment wrapText="1"/>
    </xf>
    <xf numFmtId="0" fontId="0" fillId="0" borderId="2" xfId="0" applyBorder="1"/>
    <xf numFmtId="0" fontId="0" fillId="0" borderId="3" xfId="0" applyBorder="1"/>
    <xf numFmtId="0" fontId="4" fillId="2" borderId="8" xfId="0" applyFont="1" applyFill="1" applyBorder="1"/>
    <xf numFmtId="0" fontId="16" fillId="0" borderId="8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4" fillId="0" borderId="8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5" fontId="14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0" fontId="14" fillId="0" borderId="8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3" xfId="0" applyFont="1" applyBorder="1" applyAlignment="1">
      <alignment horizontal="center" wrapText="1"/>
    </xf>
    <xf numFmtId="0" fontId="15" fillId="0" borderId="8" xfId="0" applyFont="1" applyBorder="1" applyAlignment="1">
      <alignment horizontal="center" wrapText="1"/>
    </xf>
    <xf numFmtId="0" fontId="15" fillId="0" borderId="2" xfId="0" applyFont="1" applyBorder="1" applyAlignment="1">
      <alignment horizontal="center" wrapText="1"/>
    </xf>
    <xf numFmtId="0" fontId="15" fillId="0" borderId="3" xfId="0" applyFont="1" applyBorder="1" applyAlignment="1">
      <alignment horizontal="center" wrapText="1"/>
    </xf>
    <xf numFmtId="165" fontId="4" fillId="0" borderId="8" xfId="0" applyNumberFormat="1" applyFont="1" applyBorder="1" applyAlignment="1">
      <alignment horizontal="left" vertical="top" wrapText="1"/>
    </xf>
    <xf numFmtId="165" fontId="13" fillId="0" borderId="2" xfId="0" applyNumberFormat="1" applyFont="1" applyBorder="1" applyAlignment="1">
      <alignment horizontal="left" vertical="top" wrapText="1"/>
    </xf>
    <xf numFmtId="165" fontId="13" fillId="0" borderId="3" xfId="0" applyNumberFormat="1" applyFont="1" applyBorder="1" applyAlignment="1">
      <alignment horizontal="left" vertical="top" wrapText="1"/>
    </xf>
    <xf numFmtId="0" fontId="0" fillId="0" borderId="8" xfId="0" applyBorder="1" applyAlignment="1">
      <alignment horizontal="left"/>
    </xf>
    <xf numFmtId="0" fontId="0" fillId="0" borderId="2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8" xfId="0" applyBorder="1"/>
    <xf numFmtId="0" fontId="0" fillId="0" borderId="8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8" xfId="0" applyFont="1" applyFill="1" applyBorder="1"/>
    <xf numFmtId="0" fontId="2" fillId="0" borderId="2" xfId="0" applyFont="1" applyFill="1" applyBorder="1"/>
    <xf numFmtId="0" fontId="2" fillId="0" borderId="3" xfId="0" applyFont="1" applyFill="1" applyBorder="1"/>
    <xf numFmtId="0" fontId="8" fillId="0" borderId="1" xfId="0" applyFont="1" applyBorder="1" applyAlignment="1">
      <alignment horizontal="center"/>
    </xf>
    <xf numFmtId="0" fontId="1" fillId="0" borderId="8" xfId="0" applyFont="1" applyBorder="1"/>
    <xf numFmtId="0" fontId="1" fillId="0" borderId="2" xfId="0" applyFont="1" applyBorder="1"/>
    <xf numFmtId="0" fontId="1" fillId="0" borderId="3" xfId="0" applyFont="1" applyBorder="1"/>
    <xf numFmtId="0" fontId="6" fillId="0" borderId="1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14" fillId="0" borderId="8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8" xfId="0" applyFont="1" applyFill="1" applyBorder="1"/>
    <xf numFmtId="0" fontId="14" fillId="0" borderId="2" xfId="0" applyFont="1" applyFill="1" applyBorder="1"/>
    <xf numFmtId="0" fontId="14" fillId="0" borderId="3" xfId="0" applyFont="1" applyFill="1" applyBorder="1"/>
    <xf numFmtId="0" fontId="17" fillId="0" borderId="1" xfId="0" applyFont="1" applyBorder="1" applyAlignment="1">
      <alignment horizontal="center"/>
    </xf>
    <xf numFmtId="0" fontId="14" fillId="0" borderId="8" xfId="0" applyFont="1" applyBorder="1"/>
    <xf numFmtId="0" fontId="14" fillId="0" borderId="2" xfId="0" applyFont="1" applyBorder="1"/>
    <xf numFmtId="0" fontId="14" fillId="0" borderId="3" xfId="0" applyFont="1" applyBorder="1"/>
    <xf numFmtId="0" fontId="13" fillId="0" borderId="8" xfId="0" applyFont="1" applyFill="1" applyBorder="1" applyAlignment="1">
      <alignment horizontal="left"/>
    </xf>
    <xf numFmtId="0" fontId="13" fillId="0" borderId="2" xfId="0" applyFont="1" applyFill="1" applyBorder="1" applyAlignment="1">
      <alignment horizontal="left"/>
    </xf>
    <xf numFmtId="0" fontId="13" fillId="0" borderId="3" xfId="0" applyFont="1" applyFill="1" applyBorder="1" applyAlignment="1">
      <alignment horizontal="left"/>
    </xf>
    <xf numFmtId="0" fontId="0" fillId="0" borderId="9" xfId="0" applyFont="1" applyBorder="1" applyAlignment="1">
      <alignment vertical="top" shrinkToFit="1"/>
    </xf>
    <xf numFmtId="0" fontId="0" fillId="0" borderId="4" xfId="0" applyFont="1" applyBorder="1" applyAlignment="1">
      <alignment vertical="top" shrinkToFit="1"/>
    </xf>
    <xf numFmtId="0" fontId="0" fillId="0" borderId="13" xfId="0" applyFont="1" applyBorder="1" applyAlignment="1">
      <alignment vertical="top" shrinkToFit="1"/>
    </xf>
    <xf numFmtId="0" fontId="13" fillId="0" borderId="1" xfId="0" applyFont="1" applyBorder="1" applyAlignment="1"/>
    <xf numFmtId="0" fontId="13" fillId="0" borderId="8" xfId="0" applyFont="1" applyBorder="1" applyAlignment="1">
      <alignment wrapText="1"/>
    </xf>
    <xf numFmtId="0" fontId="17" fillId="0" borderId="8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165" fontId="15" fillId="0" borderId="1" xfId="0" applyNumberFormat="1" applyFont="1" applyBorder="1" applyAlignment="1">
      <alignment horizontal="left"/>
    </xf>
    <xf numFmtId="165" fontId="14" fillId="0" borderId="8" xfId="0" applyNumberFormat="1" applyFont="1" applyBorder="1" applyAlignment="1">
      <alignment horizontal="left"/>
    </xf>
    <xf numFmtId="165" fontId="14" fillId="0" borderId="2" xfId="0" applyNumberFormat="1" applyFont="1" applyBorder="1" applyAlignment="1">
      <alignment horizontal="left"/>
    </xf>
    <xf numFmtId="165" fontId="14" fillId="0" borderId="3" xfId="0" applyNumberFormat="1" applyFont="1" applyBorder="1" applyAlignment="1">
      <alignment horizontal="left"/>
    </xf>
    <xf numFmtId="0" fontId="13" fillId="0" borderId="8" xfId="0" applyFont="1" applyFill="1" applyBorder="1" applyAlignment="1">
      <alignment wrapText="1"/>
    </xf>
    <xf numFmtId="0" fontId="13" fillId="0" borderId="2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7" fillId="2" borderId="8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/>
    </xf>
    <xf numFmtId="0" fontId="17" fillId="2" borderId="3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/>
    </xf>
    <xf numFmtId="0" fontId="17" fillId="0" borderId="2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5" fillId="0" borderId="8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15" fillId="0" borderId="3" xfId="0" applyFont="1" applyFill="1" applyBorder="1" applyAlignment="1">
      <alignment horizontal="center"/>
    </xf>
    <xf numFmtId="165" fontId="13" fillId="0" borderId="8" xfId="0" applyNumberFormat="1" applyFont="1" applyBorder="1" applyAlignment="1">
      <alignment horizontal="left" wrapText="1"/>
    </xf>
    <xf numFmtId="0" fontId="11" fillId="0" borderId="14" xfId="0" applyFont="1" applyBorder="1" applyAlignment="1">
      <alignment horizontal="center" vertical="top" wrapText="1"/>
    </xf>
    <xf numFmtId="0" fontId="11" fillId="0" borderId="15" xfId="0" applyFont="1" applyBorder="1" applyAlignment="1">
      <alignment horizontal="center" vertical="top" wrapText="1"/>
    </xf>
    <xf numFmtId="0" fontId="11" fillId="0" borderId="16" xfId="0" applyFont="1" applyBorder="1" applyAlignment="1">
      <alignment horizontal="center" vertical="top" wrapText="1"/>
    </xf>
    <xf numFmtId="0" fontId="0" fillId="0" borderId="1" xfId="0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W242"/>
  <sheetViews>
    <sheetView tabSelected="1" topLeftCell="A223" workbookViewId="0">
      <selection activeCell="O233" sqref="O233"/>
    </sheetView>
  </sheetViews>
  <sheetFormatPr defaultRowHeight="15" x14ac:dyDescent="0.25"/>
  <cols>
    <col min="1" max="1" width="10.42578125" customWidth="1"/>
    <col min="4" max="4" width="14" customWidth="1"/>
  </cols>
  <sheetData>
    <row r="2" spans="1:11" ht="18.75" x14ac:dyDescent="0.3">
      <c r="G2" s="195" t="s">
        <v>0</v>
      </c>
      <c r="H2" s="195"/>
      <c r="I2" s="195"/>
    </row>
    <row r="3" spans="1:11" x14ac:dyDescent="0.25">
      <c r="G3" s="203" t="s">
        <v>209</v>
      </c>
      <c r="H3" s="203"/>
      <c r="I3" s="203"/>
    </row>
    <row r="4" spans="1:11" x14ac:dyDescent="0.25">
      <c r="G4" s="203"/>
      <c r="H4" s="203"/>
      <c r="I4" s="203"/>
    </row>
    <row r="5" spans="1:11" x14ac:dyDescent="0.25">
      <c r="G5" s="196" t="s">
        <v>210</v>
      </c>
      <c r="H5" s="196"/>
      <c r="I5" s="196"/>
    </row>
    <row r="6" spans="1:11" x14ac:dyDescent="0.25">
      <c r="G6" s="197" t="s">
        <v>308</v>
      </c>
      <c r="H6" s="197"/>
      <c r="I6" s="197"/>
    </row>
    <row r="8" spans="1:11" ht="15.75" x14ac:dyDescent="0.25">
      <c r="B8" s="52"/>
      <c r="C8" s="198" t="s">
        <v>1</v>
      </c>
      <c r="D8" s="198"/>
      <c r="E8" s="198"/>
      <c r="F8" s="198"/>
      <c r="G8" s="52"/>
      <c r="H8" s="52"/>
    </row>
    <row r="9" spans="1:11" ht="15.75" x14ac:dyDescent="0.25">
      <c r="B9" s="52"/>
      <c r="C9" s="198" t="s">
        <v>2</v>
      </c>
      <c r="D9" s="198"/>
      <c r="E9" s="198"/>
      <c r="F9" s="198"/>
      <c r="G9" s="52"/>
      <c r="H9" s="52"/>
    </row>
    <row r="10" spans="1:11" ht="15.75" x14ac:dyDescent="0.25">
      <c r="B10" s="198" t="s">
        <v>3</v>
      </c>
      <c r="C10" s="198"/>
      <c r="D10" s="198"/>
      <c r="E10" s="198"/>
      <c r="F10" s="198"/>
      <c r="G10" s="198"/>
      <c r="H10" s="198"/>
    </row>
    <row r="11" spans="1:11" x14ac:dyDescent="0.25">
      <c r="A11" s="207" t="s">
        <v>4</v>
      </c>
      <c r="B11" s="204" t="s">
        <v>5</v>
      </c>
      <c r="C11" s="204"/>
      <c r="D11" s="204"/>
      <c r="E11" s="204" t="s">
        <v>6</v>
      </c>
      <c r="F11" s="199" t="s">
        <v>7</v>
      </c>
      <c r="G11" s="199"/>
      <c r="H11" s="199"/>
      <c r="I11" s="199"/>
      <c r="J11" s="199"/>
    </row>
    <row r="12" spans="1:11" x14ac:dyDescent="0.25">
      <c r="A12" s="207"/>
      <c r="B12" s="204"/>
      <c r="C12" s="204"/>
      <c r="D12" s="204"/>
      <c r="E12" s="204"/>
      <c r="F12" s="204" t="s">
        <v>8</v>
      </c>
      <c r="G12" s="204" t="s">
        <v>9</v>
      </c>
      <c r="H12" s="204" t="s">
        <v>10</v>
      </c>
      <c r="I12" s="205" t="s">
        <v>11</v>
      </c>
      <c r="J12" s="200" t="s">
        <v>12</v>
      </c>
    </row>
    <row r="13" spans="1:11" x14ac:dyDescent="0.25">
      <c r="A13" s="207"/>
      <c r="B13" s="204"/>
      <c r="C13" s="204"/>
      <c r="D13" s="204"/>
      <c r="E13" s="204"/>
      <c r="F13" s="204"/>
      <c r="G13" s="204"/>
      <c r="H13" s="204"/>
      <c r="I13" s="205"/>
      <c r="J13" s="201"/>
    </row>
    <row r="14" spans="1:11" x14ac:dyDescent="0.25">
      <c r="A14" s="207"/>
      <c r="B14" s="204"/>
      <c r="C14" s="204"/>
      <c r="D14" s="204"/>
      <c r="E14" s="204"/>
      <c r="F14" s="204"/>
      <c r="G14" s="204"/>
      <c r="H14" s="204"/>
      <c r="I14" s="205"/>
      <c r="J14" s="202"/>
    </row>
    <row r="15" spans="1:11" x14ac:dyDescent="0.25">
      <c r="A15" s="206" t="s">
        <v>13</v>
      </c>
      <c r="B15" s="206"/>
      <c r="C15" s="206"/>
      <c r="D15" s="206"/>
      <c r="E15" s="206"/>
      <c r="F15" s="206"/>
      <c r="G15" s="206"/>
      <c r="H15" s="206"/>
      <c r="I15" s="206"/>
      <c r="J15" s="206"/>
    </row>
    <row r="16" spans="1:11" x14ac:dyDescent="0.25">
      <c r="A16" s="50"/>
      <c r="B16" s="208" t="s">
        <v>14</v>
      </c>
      <c r="C16" s="209"/>
      <c r="D16" s="210"/>
      <c r="E16" s="50"/>
      <c r="F16" s="50"/>
      <c r="G16" s="50"/>
      <c r="H16" s="50"/>
      <c r="I16" s="50"/>
      <c r="J16" s="50"/>
      <c r="K16" s="27"/>
    </row>
    <row r="17" spans="1:20" x14ac:dyDescent="0.25">
      <c r="A17" s="42" t="s">
        <v>33</v>
      </c>
      <c r="B17" s="211" t="s">
        <v>34</v>
      </c>
      <c r="C17" s="212"/>
      <c r="D17" s="213"/>
      <c r="E17" s="43">
        <v>200</v>
      </c>
      <c r="F17" s="44">
        <v>6</v>
      </c>
      <c r="G17" s="44">
        <v>5.3</v>
      </c>
      <c r="H17" s="44">
        <v>33.700000000000003</v>
      </c>
      <c r="I17" s="44">
        <v>195</v>
      </c>
      <c r="J17" s="44">
        <v>0.4</v>
      </c>
      <c r="L17" s="22">
        <f>SUM(I37)</f>
        <v>1351.8999999999999</v>
      </c>
    </row>
    <row r="18" spans="1:20" x14ac:dyDescent="0.25">
      <c r="A18" s="145" t="s">
        <v>43</v>
      </c>
      <c r="B18" s="190" t="s">
        <v>44</v>
      </c>
      <c r="C18" s="171"/>
      <c r="D18" s="171"/>
      <c r="E18" s="46">
        <v>200</v>
      </c>
      <c r="F18" s="44">
        <v>1.4</v>
      </c>
      <c r="G18" s="44">
        <v>1.4</v>
      </c>
      <c r="H18" s="44">
        <v>11.2</v>
      </c>
      <c r="I18" s="44">
        <v>61</v>
      </c>
      <c r="J18" s="44">
        <v>0.3</v>
      </c>
      <c r="L18" s="25">
        <f>SUM(I84)</f>
        <v>1356.04</v>
      </c>
    </row>
    <row r="19" spans="1:20" x14ac:dyDescent="0.25">
      <c r="A19" s="42" t="s">
        <v>176</v>
      </c>
      <c r="B19" s="190" t="s">
        <v>236</v>
      </c>
      <c r="C19" s="171"/>
      <c r="D19" s="171"/>
      <c r="E19" s="146" t="s">
        <v>177</v>
      </c>
      <c r="F19" s="44">
        <v>4.7</v>
      </c>
      <c r="G19" s="44">
        <v>3.1</v>
      </c>
      <c r="H19" s="44">
        <v>13</v>
      </c>
      <c r="I19" s="44">
        <v>100.1</v>
      </c>
      <c r="J19" s="44">
        <v>7.0000000000000007E-2</v>
      </c>
      <c r="L19" s="25">
        <f>SUM(I127)</f>
        <v>1354.94</v>
      </c>
    </row>
    <row r="20" spans="1:20" x14ac:dyDescent="0.25">
      <c r="A20" s="42"/>
      <c r="B20" s="171" t="s">
        <v>19</v>
      </c>
      <c r="C20" s="171"/>
      <c r="D20" s="171"/>
      <c r="E20" s="50"/>
      <c r="F20" s="99">
        <f>SUM(F17:F19)</f>
        <v>12.100000000000001</v>
      </c>
      <c r="G20" s="99">
        <f>SUM(G17:G19)</f>
        <v>9.7999999999999989</v>
      </c>
      <c r="H20" s="99">
        <f>SUM(H17:H19)</f>
        <v>57.900000000000006</v>
      </c>
      <c r="I20" s="99">
        <f>SUM(I17:I19)</f>
        <v>356.1</v>
      </c>
      <c r="J20" s="99">
        <f>SUM(J17:J19)</f>
        <v>0.77</v>
      </c>
      <c r="L20" s="22">
        <f>SUM(I150)</f>
        <v>1352.1999999999998</v>
      </c>
    </row>
    <row r="21" spans="1:20" x14ac:dyDescent="0.25">
      <c r="A21" s="46" t="s">
        <v>20</v>
      </c>
      <c r="B21" s="186" t="s">
        <v>211</v>
      </c>
      <c r="C21" s="165"/>
      <c r="D21" s="165"/>
      <c r="E21" s="46">
        <v>100</v>
      </c>
      <c r="F21" s="48">
        <v>0.4</v>
      </c>
      <c r="G21" s="48">
        <v>0.4</v>
      </c>
      <c r="H21" s="48">
        <v>9.8000000000000007</v>
      </c>
      <c r="I21" s="48">
        <v>42.7</v>
      </c>
      <c r="J21" s="48">
        <v>10</v>
      </c>
      <c r="L21" s="22">
        <f>SUM(I173)</f>
        <v>1365.69</v>
      </c>
    </row>
    <row r="22" spans="1:20" x14ac:dyDescent="0.25">
      <c r="A22" s="46"/>
      <c r="B22" s="208" t="s">
        <v>21</v>
      </c>
      <c r="C22" s="209"/>
      <c r="D22" s="210"/>
      <c r="E22" s="50"/>
      <c r="F22" s="44"/>
      <c r="G22" s="44"/>
      <c r="H22" s="44"/>
      <c r="I22" s="44"/>
      <c r="J22" s="44"/>
      <c r="L22" s="22">
        <f>SUM(I195)</f>
        <v>1350.0899999999997</v>
      </c>
    </row>
    <row r="23" spans="1:20" x14ac:dyDescent="0.25">
      <c r="A23" s="147" t="s">
        <v>170</v>
      </c>
      <c r="B23" s="214" t="s">
        <v>242</v>
      </c>
      <c r="C23" s="215"/>
      <c r="D23" s="216"/>
      <c r="E23" s="43">
        <v>50</v>
      </c>
      <c r="F23" s="44">
        <v>3.1</v>
      </c>
      <c r="G23" s="44">
        <v>3.7</v>
      </c>
      <c r="H23" s="44">
        <v>6.4</v>
      </c>
      <c r="I23" s="44">
        <v>36</v>
      </c>
      <c r="J23" s="44">
        <v>4.9000000000000004</v>
      </c>
      <c r="L23" s="22">
        <f>SUM(I218)</f>
        <v>1347.3</v>
      </c>
    </row>
    <row r="24" spans="1:20" x14ac:dyDescent="0.25">
      <c r="A24" s="147" t="s">
        <v>240</v>
      </c>
      <c r="B24" s="187" t="s">
        <v>241</v>
      </c>
      <c r="C24" s="188"/>
      <c r="D24" s="188"/>
      <c r="E24" s="43">
        <v>180</v>
      </c>
      <c r="F24" s="44">
        <v>2.4</v>
      </c>
      <c r="G24" s="44">
        <v>4</v>
      </c>
      <c r="H24" s="44">
        <v>16.5</v>
      </c>
      <c r="I24" s="44">
        <v>105</v>
      </c>
      <c r="J24" s="44">
        <v>4.7</v>
      </c>
      <c r="K24" s="27"/>
      <c r="L24" s="26">
        <f>AVERAGE(L17:L23)</f>
        <v>1354.0228571428572</v>
      </c>
      <c r="M24" s="40"/>
      <c r="N24" s="40"/>
      <c r="O24" s="40"/>
      <c r="P24" s="40"/>
      <c r="Q24" s="40"/>
      <c r="R24" s="40"/>
      <c r="S24" s="40"/>
      <c r="T24" s="40"/>
    </row>
    <row r="25" spans="1:20" x14ac:dyDescent="0.25">
      <c r="A25" s="42"/>
      <c r="B25" s="171" t="s">
        <v>167</v>
      </c>
      <c r="C25" s="171"/>
      <c r="D25" s="171"/>
      <c r="E25" s="43"/>
      <c r="F25" s="44"/>
      <c r="G25" s="44"/>
      <c r="H25" s="44"/>
      <c r="I25" s="44"/>
      <c r="J25" s="44"/>
      <c r="L25" s="25">
        <f>L24/1800*100</f>
        <v>75.223492063492074</v>
      </c>
    </row>
    <row r="26" spans="1:20" x14ac:dyDescent="0.25">
      <c r="A26" s="147" t="s">
        <v>237</v>
      </c>
      <c r="B26" s="190" t="s">
        <v>238</v>
      </c>
      <c r="C26" s="171"/>
      <c r="D26" s="171"/>
      <c r="E26" s="43">
        <v>80</v>
      </c>
      <c r="F26" s="44">
        <v>11.4</v>
      </c>
      <c r="G26" s="44">
        <v>9.6999999999999993</v>
      </c>
      <c r="H26" s="44">
        <v>8.4</v>
      </c>
      <c r="I26" s="44">
        <v>163</v>
      </c>
      <c r="J26" s="44">
        <v>1.1000000000000001</v>
      </c>
    </row>
    <row r="27" spans="1:20" x14ac:dyDescent="0.25">
      <c r="A27" s="42" t="s">
        <v>22</v>
      </c>
      <c r="B27" s="220" t="s">
        <v>23</v>
      </c>
      <c r="C27" s="221"/>
      <c r="D27" s="222"/>
      <c r="E27" s="100">
        <v>75</v>
      </c>
      <c r="F27" s="101">
        <v>1.8</v>
      </c>
      <c r="G27" s="101">
        <v>1.5</v>
      </c>
      <c r="H27" s="101">
        <v>8.6999999999999993</v>
      </c>
      <c r="I27" s="101">
        <v>47</v>
      </c>
      <c r="J27" s="101">
        <v>15.7</v>
      </c>
    </row>
    <row r="28" spans="1:20" ht="15" customHeight="1" x14ac:dyDescent="0.25">
      <c r="A28" s="147" t="s">
        <v>24</v>
      </c>
      <c r="B28" s="234" t="s">
        <v>239</v>
      </c>
      <c r="C28" s="235"/>
      <c r="D28" s="236"/>
      <c r="E28" s="100">
        <v>75</v>
      </c>
      <c r="F28" s="101">
        <v>1.6</v>
      </c>
      <c r="G28" s="101">
        <v>2.1</v>
      </c>
      <c r="H28" s="101">
        <v>11.2</v>
      </c>
      <c r="I28" s="101">
        <v>67.5</v>
      </c>
      <c r="J28" s="101">
        <v>5.4</v>
      </c>
    </row>
    <row r="29" spans="1:20" x14ac:dyDescent="0.25">
      <c r="A29" s="45">
        <v>45571</v>
      </c>
      <c r="B29" s="171" t="s">
        <v>51</v>
      </c>
      <c r="C29" s="171"/>
      <c r="D29" s="171"/>
      <c r="E29" s="43">
        <v>200</v>
      </c>
      <c r="F29" s="44">
        <v>0.5</v>
      </c>
      <c r="G29" s="44">
        <v>0</v>
      </c>
      <c r="H29" s="44">
        <v>20</v>
      </c>
      <c r="I29" s="44">
        <v>72</v>
      </c>
      <c r="J29" s="44">
        <v>50.1</v>
      </c>
    </row>
    <row r="30" spans="1:20" x14ac:dyDescent="0.25">
      <c r="A30" s="42"/>
      <c r="B30" s="171" t="s">
        <v>26</v>
      </c>
      <c r="C30" s="171"/>
      <c r="D30" s="171"/>
      <c r="E30" s="43">
        <v>30</v>
      </c>
      <c r="F30" s="44">
        <v>2.2999999999999998</v>
      </c>
      <c r="G30" s="44">
        <v>0.28000000000000003</v>
      </c>
      <c r="H30" s="44">
        <v>14.37</v>
      </c>
      <c r="I30" s="44">
        <v>70.8</v>
      </c>
      <c r="J30" s="44">
        <v>0</v>
      </c>
    </row>
    <row r="31" spans="1:20" x14ac:dyDescent="0.25">
      <c r="A31" s="42"/>
      <c r="B31" s="171" t="s">
        <v>27</v>
      </c>
      <c r="C31" s="171"/>
      <c r="D31" s="171"/>
      <c r="E31" s="43">
        <v>37.5</v>
      </c>
      <c r="F31" s="44">
        <v>2.4</v>
      </c>
      <c r="G31" s="44">
        <v>0</v>
      </c>
      <c r="H31" s="44">
        <v>14.1</v>
      </c>
      <c r="I31" s="44">
        <v>69</v>
      </c>
      <c r="J31" s="44">
        <v>0</v>
      </c>
    </row>
    <row r="32" spans="1:20" x14ac:dyDescent="0.25">
      <c r="A32" s="42"/>
      <c r="B32" s="171" t="s">
        <v>19</v>
      </c>
      <c r="C32" s="171"/>
      <c r="D32" s="171"/>
      <c r="E32" s="50"/>
      <c r="F32" s="99">
        <f>SUM(F23:F31)</f>
        <v>25.5</v>
      </c>
      <c r="G32" s="99">
        <f>SUM(G23:G31)</f>
        <v>21.28</v>
      </c>
      <c r="H32" s="99">
        <f>SUM(H23:H31)</f>
        <v>99.67</v>
      </c>
      <c r="I32" s="99">
        <f>SUM(I23:I31)</f>
        <v>630.29999999999995</v>
      </c>
      <c r="J32" s="99">
        <f>SUM(J23:J31)</f>
        <v>81.900000000000006</v>
      </c>
    </row>
    <row r="33" spans="1:21" x14ac:dyDescent="0.25">
      <c r="A33" s="42"/>
      <c r="B33" s="208" t="s">
        <v>28</v>
      </c>
      <c r="C33" s="209"/>
      <c r="D33" s="210"/>
      <c r="E33" s="50"/>
      <c r="F33" s="44"/>
      <c r="G33" s="44"/>
      <c r="H33" s="44"/>
      <c r="I33" s="44"/>
      <c r="J33" s="44"/>
    </row>
    <row r="34" spans="1:21" x14ac:dyDescent="0.25">
      <c r="A34" s="45" t="s">
        <v>178</v>
      </c>
      <c r="B34" s="190" t="s">
        <v>40</v>
      </c>
      <c r="C34" s="171"/>
      <c r="D34" s="171"/>
      <c r="E34" s="43">
        <v>60</v>
      </c>
      <c r="F34" s="44">
        <v>5.2</v>
      </c>
      <c r="G34" s="44">
        <v>7.6</v>
      </c>
      <c r="H34" s="44">
        <v>28.3</v>
      </c>
      <c r="I34" s="44">
        <v>205.8</v>
      </c>
      <c r="J34" s="44">
        <v>0.1</v>
      </c>
    </row>
    <row r="35" spans="1:21" x14ac:dyDescent="0.25">
      <c r="A35" s="54"/>
      <c r="B35" s="50" t="s">
        <v>29</v>
      </c>
      <c r="C35" s="50"/>
      <c r="D35" s="50"/>
      <c r="E35" s="71" t="s">
        <v>68</v>
      </c>
      <c r="F35" s="61">
        <v>5.8</v>
      </c>
      <c r="G35" s="61">
        <v>6.4</v>
      </c>
      <c r="H35" s="61">
        <v>9.4</v>
      </c>
      <c r="I35" s="61">
        <v>117</v>
      </c>
      <c r="J35" s="61">
        <v>2.6</v>
      </c>
      <c r="K35" s="27"/>
    </row>
    <row r="36" spans="1:21" x14ac:dyDescent="0.25">
      <c r="A36" s="42"/>
      <c r="B36" s="171" t="s">
        <v>19</v>
      </c>
      <c r="C36" s="171"/>
      <c r="D36" s="171"/>
      <c r="E36" s="43"/>
      <c r="F36" s="99">
        <f>SUM(F34:F35)</f>
        <v>11</v>
      </c>
      <c r="G36" s="99">
        <f>SUM(G34:G35)</f>
        <v>14</v>
      </c>
      <c r="H36" s="99">
        <f>SUM(H34:H35)</f>
        <v>37.700000000000003</v>
      </c>
      <c r="I36" s="99">
        <f>SUM(I34:I35)</f>
        <v>322.8</v>
      </c>
      <c r="J36" s="99">
        <f>SUM(J34:J35)</f>
        <v>2.7</v>
      </c>
    </row>
    <row r="37" spans="1:21" x14ac:dyDescent="0.25">
      <c r="A37" s="46"/>
      <c r="B37" s="223" t="s">
        <v>30</v>
      </c>
      <c r="C37" s="223"/>
      <c r="D37" s="223"/>
      <c r="E37" s="50"/>
      <c r="F37" s="44">
        <f>SUM(F20,F21,F32,F36)</f>
        <v>49</v>
      </c>
      <c r="G37" s="44">
        <f>SUM(G20,G21,G32,G36)</f>
        <v>45.480000000000004</v>
      </c>
      <c r="H37" s="44">
        <f>SUM(H20,H21,H32,H36)</f>
        <v>205.07</v>
      </c>
      <c r="I37" s="44">
        <f>SUM(I20,I21,I32,I36)</f>
        <v>1351.8999999999999</v>
      </c>
      <c r="J37" s="44">
        <f>SUM(J20,J21,J32,J36)</f>
        <v>95.37</v>
      </c>
    </row>
    <row r="38" spans="1:21" x14ac:dyDescent="0.25">
      <c r="A38" s="46" t="s">
        <v>31</v>
      </c>
      <c r="B38" s="171"/>
      <c r="C38" s="171"/>
      <c r="D38" s="171"/>
      <c r="E38" s="50"/>
      <c r="F38" s="44"/>
      <c r="G38" s="44"/>
      <c r="H38" s="44"/>
      <c r="I38" s="58">
        <f>I37*100/1800</f>
        <v>75.105555555555554</v>
      </c>
      <c r="J38" s="44"/>
    </row>
    <row r="39" spans="1:21" x14ac:dyDescent="0.25">
      <c r="A39" s="206" t="s">
        <v>32</v>
      </c>
      <c r="B39" s="206"/>
      <c r="C39" s="206"/>
      <c r="D39" s="206"/>
      <c r="E39" s="206"/>
      <c r="F39" s="206"/>
      <c r="G39" s="206"/>
      <c r="H39" s="206"/>
      <c r="I39" s="206"/>
      <c r="J39" s="206"/>
    </row>
    <row r="40" spans="1:21" x14ac:dyDescent="0.25">
      <c r="A40" s="46"/>
      <c r="B40" s="217" t="s">
        <v>14</v>
      </c>
      <c r="C40" s="218"/>
      <c r="D40" s="219"/>
      <c r="E40" s="50"/>
      <c r="F40" s="44"/>
      <c r="G40" s="44"/>
      <c r="H40" s="44"/>
      <c r="I40" s="44"/>
      <c r="J40" s="59"/>
    </row>
    <row r="41" spans="1:21" x14ac:dyDescent="0.25">
      <c r="A41" s="54" t="s">
        <v>54</v>
      </c>
      <c r="B41" s="171" t="s">
        <v>55</v>
      </c>
      <c r="C41" s="171"/>
      <c r="D41" s="171"/>
      <c r="E41" s="44"/>
      <c r="F41" s="44"/>
      <c r="G41" s="44"/>
      <c r="H41" s="44"/>
      <c r="I41" s="44"/>
      <c r="J41" s="44"/>
    </row>
    <row r="42" spans="1:21" x14ac:dyDescent="0.25">
      <c r="A42" s="43"/>
      <c r="B42" s="188" t="s">
        <v>56</v>
      </c>
      <c r="C42" s="188"/>
      <c r="D42" s="188"/>
      <c r="E42" s="128">
        <v>180</v>
      </c>
      <c r="F42" s="44">
        <v>4.5</v>
      </c>
      <c r="G42" s="44">
        <v>5.31</v>
      </c>
      <c r="H42" s="44">
        <v>23.04</v>
      </c>
      <c r="I42" s="44">
        <v>157</v>
      </c>
      <c r="J42" s="44">
        <v>0.53</v>
      </c>
      <c r="L42" s="2"/>
      <c r="M42" s="176"/>
      <c r="N42" s="177"/>
      <c r="O42" s="178"/>
      <c r="P42" s="2"/>
      <c r="Q42" s="3"/>
      <c r="R42" s="3"/>
      <c r="S42" s="3"/>
      <c r="T42" s="3"/>
      <c r="U42" s="3"/>
    </row>
    <row r="43" spans="1:21" x14ac:dyDescent="0.25">
      <c r="A43" s="42" t="s">
        <v>15</v>
      </c>
      <c r="B43" s="171" t="s">
        <v>126</v>
      </c>
      <c r="C43" s="171"/>
      <c r="D43" s="171"/>
      <c r="E43" s="43">
        <v>180</v>
      </c>
      <c r="F43" s="44">
        <v>2.7</v>
      </c>
      <c r="G43" s="44">
        <v>2.6</v>
      </c>
      <c r="H43" s="44">
        <v>12.06</v>
      </c>
      <c r="I43" s="44">
        <v>80.099999999999994</v>
      </c>
      <c r="J43" s="44">
        <v>0.5</v>
      </c>
    </row>
    <row r="44" spans="1:21" x14ac:dyDescent="0.25">
      <c r="A44" s="147" t="s">
        <v>176</v>
      </c>
      <c r="B44" s="187" t="s">
        <v>236</v>
      </c>
      <c r="C44" s="188"/>
      <c r="D44" s="188"/>
      <c r="E44" s="148" t="s">
        <v>249</v>
      </c>
      <c r="F44" s="44">
        <v>4.7300000000000004</v>
      </c>
      <c r="G44" s="44">
        <v>3.06</v>
      </c>
      <c r="H44" s="44">
        <v>13</v>
      </c>
      <c r="I44" s="44">
        <v>100.1</v>
      </c>
      <c r="J44" s="44">
        <v>0</v>
      </c>
    </row>
    <row r="45" spans="1:21" x14ac:dyDescent="0.25">
      <c r="A45" s="46"/>
      <c r="B45" s="171" t="s">
        <v>37</v>
      </c>
      <c r="C45" s="171"/>
      <c r="D45" s="171"/>
      <c r="E45" s="50"/>
      <c r="F45" s="99">
        <f>SUM(F41:F44)</f>
        <v>11.93</v>
      </c>
      <c r="G45" s="99">
        <f>SUM(G41:G44)</f>
        <v>10.97</v>
      </c>
      <c r="H45" s="99">
        <f>SUM(H41:H44)</f>
        <v>48.1</v>
      </c>
      <c r="I45" s="99">
        <f>SUM(I41:I44)</f>
        <v>337.2</v>
      </c>
      <c r="J45" s="99">
        <f>SUM(J41:J44)</f>
        <v>1.03</v>
      </c>
    </row>
    <row r="46" spans="1:21" x14ac:dyDescent="0.25">
      <c r="A46" s="46" t="s">
        <v>20</v>
      </c>
      <c r="B46" s="186" t="s">
        <v>212</v>
      </c>
      <c r="C46" s="165"/>
      <c r="D46" s="166"/>
      <c r="E46" s="43">
        <v>100</v>
      </c>
      <c r="F46" s="48">
        <v>0.03</v>
      </c>
      <c r="G46" s="48">
        <v>0.03</v>
      </c>
      <c r="H46" s="48">
        <v>10.68</v>
      </c>
      <c r="I46" s="48">
        <v>43.19</v>
      </c>
      <c r="J46" s="48">
        <v>0.7</v>
      </c>
    </row>
    <row r="47" spans="1:21" x14ac:dyDescent="0.25">
      <c r="A47" s="43"/>
      <c r="B47" s="206" t="s">
        <v>21</v>
      </c>
      <c r="C47" s="206"/>
      <c r="D47" s="206"/>
      <c r="E47" s="44"/>
      <c r="F47" s="44"/>
      <c r="G47" s="44"/>
      <c r="H47" s="44"/>
      <c r="I47" s="44"/>
      <c r="J47" s="44"/>
    </row>
    <row r="48" spans="1:21" x14ac:dyDescent="0.25">
      <c r="A48" s="54" t="s">
        <v>38</v>
      </c>
      <c r="B48" s="190" t="s">
        <v>243</v>
      </c>
      <c r="C48" s="171"/>
      <c r="D48" s="171"/>
      <c r="E48" s="128">
        <v>50</v>
      </c>
      <c r="F48" s="44">
        <v>0.56999999999999995</v>
      </c>
      <c r="G48" s="44">
        <v>3.31</v>
      </c>
      <c r="H48" s="44">
        <v>5.49</v>
      </c>
      <c r="I48" s="44">
        <v>53.3</v>
      </c>
      <c r="J48" s="44">
        <v>2.21</v>
      </c>
    </row>
    <row r="49" spans="1:21" x14ac:dyDescent="0.25">
      <c r="A49" s="54"/>
      <c r="B49" s="224"/>
      <c r="C49" s="184"/>
      <c r="D49" s="185"/>
      <c r="E49" s="101"/>
      <c r="F49" s="101"/>
      <c r="G49" s="101"/>
      <c r="H49" s="101"/>
      <c r="I49" s="101"/>
      <c r="J49" s="101"/>
    </row>
    <row r="50" spans="1:21" x14ac:dyDescent="0.25">
      <c r="A50" s="149" t="s">
        <v>245</v>
      </c>
      <c r="B50" s="183" t="s">
        <v>246</v>
      </c>
      <c r="C50" s="184"/>
      <c r="D50" s="185"/>
      <c r="E50" s="131">
        <v>180</v>
      </c>
      <c r="F50" s="101">
        <v>1.4</v>
      </c>
      <c r="G50" s="101">
        <v>4.7</v>
      </c>
      <c r="H50" s="101">
        <v>8.8000000000000007</v>
      </c>
      <c r="I50" s="101">
        <v>79</v>
      </c>
      <c r="J50" s="101">
        <v>6.2</v>
      </c>
    </row>
    <row r="51" spans="1:21" x14ac:dyDescent="0.25">
      <c r="A51" s="54" t="s">
        <v>74</v>
      </c>
      <c r="B51" s="191" t="s">
        <v>201</v>
      </c>
      <c r="C51" s="192"/>
      <c r="D51" s="193"/>
      <c r="E51" s="128">
        <v>80</v>
      </c>
      <c r="F51" s="44">
        <v>10.4</v>
      </c>
      <c r="G51" s="44">
        <v>10.5</v>
      </c>
      <c r="H51" s="44">
        <v>2</v>
      </c>
      <c r="I51" s="44">
        <v>144</v>
      </c>
      <c r="J51" s="44">
        <v>0</v>
      </c>
    </row>
    <row r="52" spans="1:21" x14ac:dyDescent="0.25">
      <c r="A52" s="149" t="s">
        <v>102</v>
      </c>
      <c r="B52" s="225" t="s">
        <v>244</v>
      </c>
      <c r="C52" s="189"/>
      <c r="D52" s="189"/>
      <c r="E52" s="128">
        <v>130</v>
      </c>
      <c r="F52" s="44">
        <v>4.5999999999999996</v>
      </c>
      <c r="G52" s="44">
        <v>3.3</v>
      </c>
      <c r="H52" s="44">
        <v>29.6</v>
      </c>
      <c r="I52" s="44">
        <v>163</v>
      </c>
      <c r="J52" s="44">
        <v>0</v>
      </c>
    </row>
    <row r="53" spans="1:21" x14ac:dyDescent="0.25">
      <c r="A53" s="54" t="s">
        <v>50</v>
      </c>
      <c r="B53" s="189" t="s">
        <v>51</v>
      </c>
      <c r="C53" s="189"/>
      <c r="D53" s="189"/>
      <c r="E53" s="128">
        <v>180</v>
      </c>
      <c r="F53" s="44">
        <v>0.4</v>
      </c>
      <c r="G53" s="44">
        <v>0.01</v>
      </c>
      <c r="H53" s="44">
        <v>17.899999999999999</v>
      </c>
      <c r="I53" s="44">
        <v>65</v>
      </c>
      <c r="J53" s="44">
        <v>45.1</v>
      </c>
    </row>
    <row r="54" spans="1:21" x14ac:dyDescent="0.25">
      <c r="A54" s="46"/>
      <c r="B54" s="171" t="s">
        <v>26</v>
      </c>
      <c r="C54" s="171"/>
      <c r="D54" s="171"/>
      <c r="E54" s="43">
        <v>30</v>
      </c>
      <c r="F54" s="44">
        <v>2.2999999999999998</v>
      </c>
      <c r="G54" s="44">
        <v>0.28000000000000003</v>
      </c>
      <c r="H54" s="44">
        <v>14.37</v>
      </c>
      <c r="I54" s="44">
        <v>70.8</v>
      </c>
      <c r="J54" s="44">
        <v>0</v>
      </c>
    </row>
    <row r="55" spans="1:21" x14ac:dyDescent="0.25">
      <c r="A55" s="46"/>
      <c r="B55" s="171" t="s">
        <v>27</v>
      </c>
      <c r="C55" s="171"/>
      <c r="D55" s="171"/>
      <c r="E55" s="43">
        <v>37.5</v>
      </c>
      <c r="F55" s="44">
        <v>3</v>
      </c>
      <c r="G55" s="44">
        <v>0.42</v>
      </c>
      <c r="H55" s="44">
        <v>17.600000000000001</v>
      </c>
      <c r="I55" s="44">
        <v>86.3</v>
      </c>
      <c r="J55" s="44">
        <v>0</v>
      </c>
    </row>
    <row r="56" spans="1:21" x14ac:dyDescent="0.25">
      <c r="A56" s="43"/>
      <c r="B56" s="189" t="s">
        <v>19</v>
      </c>
      <c r="C56" s="189"/>
      <c r="D56" s="189"/>
      <c r="E56" s="44"/>
      <c r="F56" s="99">
        <f>SUM(F48:F55)</f>
        <v>22.669999999999998</v>
      </c>
      <c r="G56" s="99">
        <f>SUM(G48:G55)</f>
        <v>22.520000000000003</v>
      </c>
      <c r="H56" s="99">
        <f>SUM(H48:H55)</f>
        <v>95.759999999999991</v>
      </c>
      <c r="I56" s="99">
        <f>SUM(I48:I55)</f>
        <v>661.4</v>
      </c>
      <c r="J56" s="99">
        <f>SUM(J48:J55)</f>
        <v>53.510000000000005</v>
      </c>
    </row>
    <row r="57" spans="1:21" x14ac:dyDescent="0.25">
      <c r="A57" s="43"/>
      <c r="B57" s="208" t="s">
        <v>28</v>
      </c>
      <c r="C57" s="209"/>
      <c r="D57" s="210"/>
      <c r="E57" s="44"/>
      <c r="F57" s="44"/>
      <c r="G57" s="44"/>
      <c r="H57" s="44"/>
      <c r="I57" s="44"/>
      <c r="J57" s="44"/>
    </row>
    <row r="58" spans="1:21" x14ac:dyDescent="0.25">
      <c r="A58" s="150" t="s">
        <v>247</v>
      </c>
      <c r="B58" s="229" t="s">
        <v>248</v>
      </c>
      <c r="C58" s="229"/>
      <c r="D58" s="229"/>
      <c r="E58" s="128">
        <v>70</v>
      </c>
      <c r="F58" s="44">
        <v>4.2</v>
      </c>
      <c r="G58" s="44">
        <v>3.4</v>
      </c>
      <c r="H58" s="44">
        <v>42.4</v>
      </c>
      <c r="I58" s="44">
        <v>214</v>
      </c>
      <c r="J58" s="44">
        <v>0.09</v>
      </c>
    </row>
    <row r="59" spans="1:21" x14ac:dyDescent="0.25">
      <c r="A59" s="44"/>
      <c r="B59" s="194" t="s">
        <v>172</v>
      </c>
      <c r="C59" s="194"/>
      <c r="D59" s="194"/>
      <c r="E59" s="128">
        <v>180</v>
      </c>
      <c r="F59" s="44">
        <v>5.2</v>
      </c>
      <c r="G59" s="44">
        <v>5.3</v>
      </c>
      <c r="H59" s="44">
        <v>8.1</v>
      </c>
      <c r="I59" s="44">
        <v>100</v>
      </c>
      <c r="J59" s="44">
        <v>1</v>
      </c>
    </row>
    <row r="60" spans="1:21" x14ac:dyDescent="0.25">
      <c r="A60" s="43"/>
      <c r="B60" s="171" t="s">
        <v>19</v>
      </c>
      <c r="C60" s="171"/>
      <c r="D60" s="171"/>
      <c r="E60" s="44"/>
      <c r="F60" s="44">
        <f>SUM(F58:F59)</f>
        <v>9.4</v>
      </c>
      <c r="G60" s="44">
        <f>SUM(G58:G59)</f>
        <v>8.6999999999999993</v>
      </c>
      <c r="H60" s="44">
        <f>SUM(H58:H59)</f>
        <v>50.5</v>
      </c>
      <c r="I60" s="44">
        <f>SUM(I58:I59)</f>
        <v>314</v>
      </c>
      <c r="J60" s="44">
        <f>SUM(J58:J59)</f>
        <v>1.0900000000000001</v>
      </c>
    </row>
    <row r="61" spans="1:21" x14ac:dyDescent="0.25">
      <c r="A61" s="43"/>
      <c r="B61" s="223" t="s">
        <v>30</v>
      </c>
      <c r="C61" s="223"/>
      <c r="D61" s="223"/>
      <c r="E61" s="44"/>
      <c r="F61" s="44">
        <f>SUM(F45,F46,F56,F60)</f>
        <v>44.029999999999994</v>
      </c>
      <c r="G61" s="44">
        <f>SUM(G45,G46,G56,G60)</f>
        <v>42.22</v>
      </c>
      <c r="H61" s="44">
        <f>SUM(H45,H46,H56,H60)</f>
        <v>205.04</v>
      </c>
      <c r="I61" s="44">
        <f>SUM(I45,I46,I56,I60)</f>
        <v>1355.79</v>
      </c>
      <c r="J61" s="44">
        <f>SUM(J45,J46,J56,J60)</f>
        <v>56.330000000000005</v>
      </c>
    </row>
    <row r="62" spans="1:21" x14ac:dyDescent="0.25">
      <c r="A62" s="50"/>
      <c r="B62" s="211"/>
      <c r="C62" s="212"/>
      <c r="D62" s="213"/>
      <c r="E62" s="44"/>
      <c r="F62" s="44"/>
      <c r="G62" s="44"/>
      <c r="H62" s="44"/>
      <c r="I62" s="58">
        <f>(I61)*100/1800</f>
        <v>75.321666666666673</v>
      </c>
      <c r="J62" s="44"/>
      <c r="L62" s="3"/>
      <c r="M62" s="179"/>
      <c r="N62" s="179"/>
      <c r="O62" s="179"/>
      <c r="P62" s="3"/>
      <c r="Q62" s="3"/>
      <c r="R62" s="3"/>
      <c r="S62" s="3"/>
      <c r="T62" s="3"/>
      <c r="U62" s="3"/>
    </row>
    <row r="63" spans="1:21" x14ac:dyDescent="0.25">
      <c r="A63" s="240" t="s">
        <v>42</v>
      </c>
      <c r="B63" s="241"/>
      <c r="C63" s="241"/>
      <c r="D63" s="241"/>
      <c r="E63" s="241"/>
      <c r="F63" s="241"/>
      <c r="G63" s="241"/>
      <c r="H63" s="241"/>
      <c r="I63" s="241"/>
      <c r="J63" s="242"/>
    </row>
    <row r="64" spans="1:21" x14ac:dyDescent="0.25">
      <c r="A64" s="54"/>
      <c r="B64" s="217" t="s">
        <v>14</v>
      </c>
      <c r="C64" s="218"/>
      <c r="D64" s="219"/>
      <c r="E64" s="71"/>
      <c r="F64" s="61"/>
      <c r="G64" s="61"/>
      <c r="H64" s="61"/>
      <c r="I64" s="61"/>
      <c r="J64" s="61"/>
    </row>
    <row r="65" spans="1:21" x14ac:dyDescent="0.25">
      <c r="A65" s="151" t="s">
        <v>142</v>
      </c>
      <c r="B65" s="243" t="s">
        <v>144</v>
      </c>
      <c r="C65" s="212"/>
      <c r="D65" s="213"/>
      <c r="E65" s="140" t="s">
        <v>70</v>
      </c>
      <c r="F65" s="61">
        <v>5.7</v>
      </c>
      <c r="G65" s="61">
        <v>6.7</v>
      </c>
      <c r="H65" s="61">
        <v>29.2</v>
      </c>
      <c r="I65" s="61">
        <v>182</v>
      </c>
      <c r="J65" s="61">
        <v>0.4</v>
      </c>
    </row>
    <row r="66" spans="1:21" x14ac:dyDescent="0.25">
      <c r="A66" s="54"/>
      <c r="B66" s="230"/>
      <c r="C66" s="173"/>
      <c r="D66" s="173"/>
      <c r="E66" s="128"/>
      <c r="F66" s="44"/>
      <c r="G66" s="44"/>
      <c r="H66" s="44"/>
      <c r="I66" s="44"/>
      <c r="J66" s="44"/>
    </row>
    <row r="67" spans="1:21" x14ac:dyDescent="0.25">
      <c r="A67" s="149" t="s">
        <v>43</v>
      </c>
      <c r="B67" s="243" t="s">
        <v>250</v>
      </c>
      <c r="C67" s="212"/>
      <c r="D67" s="213"/>
      <c r="E67" s="140" t="s">
        <v>68</v>
      </c>
      <c r="F67" s="61">
        <v>1.4</v>
      </c>
      <c r="G67" s="61">
        <v>1.4</v>
      </c>
      <c r="H67" s="61">
        <v>11.2</v>
      </c>
      <c r="I67" s="61">
        <v>61</v>
      </c>
      <c r="J67" s="61">
        <v>0.3</v>
      </c>
    </row>
    <row r="68" spans="1:21" x14ac:dyDescent="0.25">
      <c r="A68" s="42" t="s">
        <v>17</v>
      </c>
      <c r="B68" s="231" t="s">
        <v>18</v>
      </c>
      <c r="C68" s="232"/>
      <c r="D68" s="233"/>
      <c r="E68" s="144" t="s">
        <v>235</v>
      </c>
      <c r="F68" s="61">
        <v>2.34</v>
      </c>
      <c r="G68" s="61">
        <v>5.66</v>
      </c>
      <c r="H68" s="61">
        <v>30.54</v>
      </c>
      <c r="I68" s="61">
        <v>115.9</v>
      </c>
      <c r="J68" s="61">
        <v>0</v>
      </c>
    </row>
    <row r="69" spans="1:21" x14ac:dyDescent="0.25">
      <c r="A69" s="54"/>
      <c r="B69" s="208" t="s">
        <v>19</v>
      </c>
      <c r="C69" s="209"/>
      <c r="D69" s="210"/>
      <c r="E69" s="71"/>
      <c r="F69" s="83">
        <f>SUM(F65:F68)</f>
        <v>9.44</v>
      </c>
      <c r="G69" s="83">
        <f>SUM(G65:G68)</f>
        <v>13.76</v>
      </c>
      <c r="H69" s="83">
        <f>SUM(H65:H68)</f>
        <v>70.94</v>
      </c>
      <c r="I69" s="83">
        <f>SUM(I65:I68)</f>
        <v>358.9</v>
      </c>
      <c r="J69" s="83">
        <f>SUM(J65:J68)</f>
        <v>0.7</v>
      </c>
    </row>
    <row r="70" spans="1:21" x14ac:dyDescent="0.25">
      <c r="A70" s="42" t="s">
        <v>20</v>
      </c>
      <c r="B70" s="164" t="s">
        <v>251</v>
      </c>
      <c r="C70" s="165"/>
      <c r="D70" s="166"/>
      <c r="E70" s="43">
        <v>100</v>
      </c>
      <c r="F70" s="83">
        <v>0.14000000000000001</v>
      </c>
      <c r="G70" s="83">
        <v>0.03</v>
      </c>
      <c r="H70" s="83">
        <v>12.2</v>
      </c>
      <c r="I70" s="83">
        <v>50.34</v>
      </c>
      <c r="J70" s="83">
        <v>9</v>
      </c>
    </row>
    <row r="71" spans="1:21" x14ac:dyDescent="0.25">
      <c r="A71" s="54"/>
      <c r="B71" s="217" t="s">
        <v>21</v>
      </c>
      <c r="C71" s="218"/>
      <c r="D71" s="219"/>
      <c r="E71" s="71"/>
      <c r="F71" s="61"/>
      <c r="G71" s="61"/>
      <c r="H71" s="61"/>
      <c r="I71" s="61"/>
      <c r="J71" s="61"/>
    </row>
    <row r="72" spans="1:21" ht="26.25" customHeight="1" x14ac:dyDescent="0.25">
      <c r="A72" s="152" t="s">
        <v>252</v>
      </c>
      <c r="B72" s="234" t="s">
        <v>253</v>
      </c>
      <c r="C72" s="221"/>
      <c r="D72" s="222"/>
      <c r="E72" s="86" t="s">
        <v>145</v>
      </c>
      <c r="F72" s="87">
        <v>0.6</v>
      </c>
      <c r="G72" s="87">
        <v>4.0999999999999996</v>
      </c>
      <c r="H72" s="87">
        <v>6.8</v>
      </c>
      <c r="I72" s="87">
        <v>62</v>
      </c>
      <c r="J72" s="87">
        <v>1.6</v>
      </c>
      <c r="K72" s="38"/>
      <c r="L72" s="35"/>
      <c r="M72" s="8"/>
      <c r="N72" s="39"/>
      <c r="O72" s="24"/>
      <c r="P72" s="3"/>
      <c r="Q72" s="3"/>
      <c r="R72" s="3"/>
      <c r="S72" s="3"/>
      <c r="T72" s="3"/>
    </row>
    <row r="73" spans="1:21" x14ac:dyDescent="0.25">
      <c r="A73" s="139" t="s">
        <v>125</v>
      </c>
      <c r="B73" s="172" t="s">
        <v>254</v>
      </c>
      <c r="C73" s="173"/>
      <c r="D73" s="174"/>
      <c r="E73" s="71">
        <v>200</v>
      </c>
      <c r="F73" s="61">
        <v>7.2</v>
      </c>
      <c r="G73" s="61">
        <v>4.0999999999999996</v>
      </c>
      <c r="H73" s="61">
        <v>14.4</v>
      </c>
      <c r="I73" s="61">
        <v>119</v>
      </c>
      <c r="J73" s="61">
        <v>7</v>
      </c>
      <c r="K73" s="36"/>
    </row>
    <row r="74" spans="1:21" ht="20.25" customHeight="1" x14ac:dyDescent="0.25">
      <c r="A74" s="139" t="s">
        <v>257</v>
      </c>
      <c r="B74" s="237" t="s">
        <v>258</v>
      </c>
      <c r="C74" s="238"/>
      <c r="D74" s="239"/>
      <c r="E74" s="140" t="s">
        <v>259</v>
      </c>
      <c r="F74" s="61">
        <v>7.6</v>
      </c>
      <c r="G74" s="61">
        <v>5.2</v>
      </c>
      <c r="H74" s="61">
        <v>6.4</v>
      </c>
      <c r="I74" s="61">
        <v>99</v>
      </c>
      <c r="J74" s="61">
        <v>2.2000000000000002</v>
      </c>
    </row>
    <row r="75" spans="1:21" ht="15" customHeight="1" x14ac:dyDescent="0.25">
      <c r="A75" s="141" t="s">
        <v>233</v>
      </c>
      <c r="B75" s="142" t="s">
        <v>234</v>
      </c>
      <c r="C75" s="103"/>
      <c r="D75" s="104"/>
      <c r="E75" s="143" t="s">
        <v>131</v>
      </c>
      <c r="F75" s="82">
        <v>2.9</v>
      </c>
      <c r="G75" s="82">
        <v>3.4</v>
      </c>
      <c r="H75" s="82">
        <v>17.5</v>
      </c>
      <c r="I75" s="82">
        <v>109</v>
      </c>
      <c r="J75" s="82">
        <v>7.7</v>
      </c>
    </row>
    <row r="76" spans="1:21" x14ac:dyDescent="0.25">
      <c r="A76" s="72" t="s">
        <v>50</v>
      </c>
      <c r="B76" s="230" t="s">
        <v>51</v>
      </c>
      <c r="C76" s="173"/>
      <c r="D76" s="174"/>
      <c r="E76" s="71">
        <v>200</v>
      </c>
      <c r="F76" s="61">
        <v>0.4</v>
      </c>
      <c r="G76" s="61">
        <v>0</v>
      </c>
      <c r="H76" s="61">
        <v>18.3</v>
      </c>
      <c r="I76" s="61">
        <v>72</v>
      </c>
      <c r="J76" s="61">
        <v>50</v>
      </c>
    </row>
    <row r="77" spans="1:21" x14ac:dyDescent="0.25">
      <c r="A77" s="72"/>
      <c r="B77" s="171" t="s">
        <v>26</v>
      </c>
      <c r="C77" s="171"/>
      <c r="D77" s="171"/>
      <c r="E77" s="43">
        <v>30</v>
      </c>
      <c r="F77" s="44">
        <v>2.2999999999999998</v>
      </c>
      <c r="G77" s="44">
        <v>0.28000000000000003</v>
      </c>
      <c r="H77" s="44">
        <v>14.37</v>
      </c>
      <c r="I77" s="44">
        <v>70.8</v>
      </c>
      <c r="J77" s="44">
        <v>0</v>
      </c>
    </row>
    <row r="78" spans="1:21" x14ac:dyDescent="0.25">
      <c r="A78" s="72"/>
      <c r="B78" s="230" t="s">
        <v>27</v>
      </c>
      <c r="C78" s="173"/>
      <c r="D78" s="174"/>
      <c r="E78" s="140" t="s">
        <v>232</v>
      </c>
      <c r="F78" s="61">
        <v>3</v>
      </c>
      <c r="G78" s="61">
        <v>0.4</v>
      </c>
      <c r="H78" s="61">
        <v>17.600000000000001</v>
      </c>
      <c r="I78" s="61">
        <v>86</v>
      </c>
      <c r="J78" s="61">
        <v>0</v>
      </c>
    </row>
    <row r="79" spans="1:21" x14ac:dyDescent="0.25">
      <c r="A79" s="72"/>
      <c r="B79" s="167" t="s">
        <v>19</v>
      </c>
      <c r="C79" s="168"/>
      <c r="D79" s="169"/>
      <c r="E79" s="71"/>
      <c r="F79" s="83">
        <f>SUM(F72:F78)</f>
        <v>23.999999999999996</v>
      </c>
      <c r="G79" s="83">
        <f>SUM(G72:G78)</f>
        <v>17.479999999999997</v>
      </c>
      <c r="H79" s="83">
        <f>SUM(H72:H78)</f>
        <v>95.37</v>
      </c>
      <c r="I79" s="83">
        <f>SUM(I72:I78)</f>
        <v>617.79999999999995</v>
      </c>
      <c r="J79" s="83">
        <f>SUM(J72:J78)</f>
        <v>68.5</v>
      </c>
    </row>
    <row r="80" spans="1:21" ht="16.5" thickBot="1" x14ac:dyDescent="0.3">
      <c r="A80" s="72"/>
      <c r="B80" s="226" t="s">
        <v>28</v>
      </c>
      <c r="C80" s="227"/>
      <c r="D80" s="228"/>
      <c r="E80" s="71"/>
      <c r="F80" s="61"/>
      <c r="G80" s="61"/>
      <c r="H80" s="61"/>
      <c r="I80" s="61"/>
      <c r="J80" s="61"/>
      <c r="M80" s="31"/>
      <c r="N80" s="32"/>
      <c r="O80" s="32"/>
      <c r="P80" s="32"/>
      <c r="Q80" s="32"/>
      <c r="R80" s="32"/>
      <c r="S80" s="32"/>
      <c r="T80" s="32"/>
      <c r="U80" s="32"/>
    </row>
    <row r="81" spans="1:23" x14ac:dyDescent="0.25">
      <c r="A81" s="72"/>
      <c r="B81" s="164" t="s">
        <v>29</v>
      </c>
      <c r="C81" s="165"/>
      <c r="D81" s="166"/>
      <c r="E81" s="71" t="s">
        <v>68</v>
      </c>
      <c r="F81" s="61">
        <v>5.2</v>
      </c>
      <c r="G81" s="61">
        <v>6.4</v>
      </c>
      <c r="H81" s="61">
        <v>9.4</v>
      </c>
      <c r="I81" s="61">
        <v>117</v>
      </c>
      <c r="J81" s="61">
        <v>2.6</v>
      </c>
    </row>
    <row r="82" spans="1:23" ht="15" customHeight="1" x14ac:dyDescent="0.25">
      <c r="A82" s="153" t="s">
        <v>255</v>
      </c>
      <c r="B82" s="243" t="s">
        <v>256</v>
      </c>
      <c r="C82" s="212"/>
      <c r="D82" s="213"/>
      <c r="E82" s="44">
        <v>65</v>
      </c>
      <c r="F82" s="53">
        <v>8.5</v>
      </c>
      <c r="G82" s="53">
        <v>8.1</v>
      </c>
      <c r="H82" s="53">
        <v>27</v>
      </c>
      <c r="I82" s="53">
        <v>212</v>
      </c>
      <c r="J82" s="53">
        <v>0.1</v>
      </c>
    </row>
    <row r="83" spans="1:23" x14ac:dyDescent="0.25">
      <c r="A83" s="54"/>
      <c r="B83" s="223" t="s">
        <v>19</v>
      </c>
      <c r="C83" s="171"/>
      <c r="D83" s="171"/>
      <c r="E83" s="44"/>
      <c r="F83" s="99">
        <f>SUM(F81:F82)</f>
        <v>13.7</v>
      </c>
      <c r="G83" s="99">
        <f>SUM(G81:G82)</f>
        <v>14.5</v>
      </c>
      <c r="H83" s="99">
        <f>SUM(H81:H82)</f>
        <v>36.4</v>
      </c>
      <c r="I83" s="99">
        <f>SUM(I81:I82)</f>
        <v>329</v>
      </c>
      <c r="J83" s="99">
        <f>SUM(J81:J82)</f>
        <v>2.7</v>
      </c>
    </row>
    <row r="84" spans="1:23" x14ac:dyDescent="0.25">
      <c r="A84" s="72"/>
      <c r="B84" s="244" t="s">
        <v>30</v>
      </c>
      <c r="C84" s="245"/>
      <c r="D84" s="246"/>
      <c r="E84" s="71"/>
      <c r="F84" s="83">
        <f>SUM(F69,F70,F79,F83)</f>
        <v>47.28</v>
      </c>
      <c r="G84" s="83">
        <f>SUM(G69,G70,G79,G83)</f>
        <v>45.769999999999996</v>
      </c>
      <c r="H84" s="83">
        <f>SUM(H69,H70,H79,H83)</f>
        <v>214.91</v>
      </c>
      <c r="I84" s="83">
        <f>SUM(I69,I70,I79,I83)</f>
        <v>1356.04</v>
      </c>
      <c r="J84" s="83">
        <f>SUM(J69,J70,J79,J83)</f>
        <v>80.900000000000006</v>
      </c>
    </row>
    <row r="85" spans="1:23" x14ac:dyDescent="0.25">
      <c r="A85" s="88" t="s">
        <v>52</v>
      </c>
      <c r="B85" s="211"/>
      <c r="C85" s="212"/>
      <c r="D85" s="213"/>
      <c r="E85" s="89"/>
      <c r="F85" s="90"/>
      <c r="G85" s="90"/>
      <c r="H85" s="90"/>
      <c r="I85" s="105">
        <f>(I84)*100/1800</f>
        <v>75.335555555555558</v>
      </c>
      <c r="J85" s="90"/>
    </row>
    <row r="86" spans="1:23" x14ac:dyDescent="0.25">
      <c r="A86" s="206" t="s">
        <v>53</v>
      </c>
      <c r="B86" s="206"/>
      <c r="C86" s="206"/>
      <c r="D86" s="206"/>
      <c r="E86" s="206"/>
      <c r="F86" s="206"/>
      <c r="G86" s="206"/>
      <c r="H86" s="206"/>
      <c r="I86" s="206"/>
      <c r="J86" s="206"/>
    </row>
    <row r="87" spans="1:23" x14ac:dyDescent="0.25">
      <c r="A87" s="43"/>
      <c r="B87" s="217" t="s">
        <v>14</v>
      </c>
      <c r="C87" s="218"/>
      <c r="D87" s="219"/>
      <c r="E87" s="44"/>
      <c r="F87" s="44"/>
      <c r="G87" s="44"/>
      <c r="H87" s="44"/>
      <c r="I87" s="44"/>
      <c r="J87" s="44"/>
    </row>
    <row r="88" spans="1:23" x14ac:dyDescent="0.25">
      <c r="A88" s="151" t="s">
        <v>195</v>
      </c>
      <c r="B88" s="237" t="s">
        <v>260</v>
      </c>
      <c r="C88" s="238"/>
      <c r="D88" s="239"/>
      <c r="E88" s="140" t="s">
        <v>261</v>
      </c>
      <c r="F88" s="61">
        <v>15.4</v>
      </c>
      <c r="G88" s="61">
        <v>13.15</v>
      </c>
      <c r="H88" s="61">
        <v>19.399999999999999</v>
      </c>
      <c r="I88" s="61">
        <v>258</v>
      </c>
      <c r="J88" s="61">
        <v>0.2</v>
      </c>
    </row>
    <row r="89" spans="1:23" x14ac:dyDescent="0.25">
      <c r="A89" s="147" t="s">
        <v>100</v>
      </c>
      <c r="B89" s="190" t="s">
        <v>101</v>
      </c>
      <c r="C89" s="171"/>
      <c r="D89" s="171"/>
      <c r="E89" s="43">
        <v>200</v>
      </c>
      <c r="F89" s="44">
        <v>0.1</v>
      </c>
      <c r="G89" s="44">
        <v>0</v>
      </c>
      <c r="H89" s="44">
        <v>9.1999999999999993</v>
      </c>
      <c r="I89" s="44">
        <v>36</v>
      </c>
      <c r="J89" s="44">
        <v>0.8</v>
      </c>
    </row>
    <row r="90" spans="1:23" x14ac:dyDescent="0.25">
      <c r="A90" s="42"/>
      <c r="B90" s="187" t="s">
        <v>268</v>
      </c>
      <c r="C90" s="188"/>
      <c r="D90" s="188"/>
      <c r="E90" s="158" t="s">
        <v>235</v>
      </c>
      <c r="F90" s="44">
        <v>2.6</v>
      </c>
      <c r="G90" s="44">
        <v>4.0999999999999996</v>
      </c>
      <c r="H90" s="44">
        <v>15.7</v>
      </c>
      <c r="I90" s="44">
        <v>111.1</v>
      </c>
      <c r="J90" s="44">
        <v>0</v>
      </c>
      <c r="K90" s="27"/>
      <c r="N90" s="24"/>
      <c r="O90" s="175"/>
      <c r="P90" s="175"/>
      <c r="Q90" s="175"/>
      <c r="R90" s="3"/>
      <c r="S90" s="3"/>
      <c r="T90" s="3"/>
      <c r="U90" s="3"/>
      <c r="V90" s="3"/>
      <c r="W90" s="3"/>
    </row>
    <row r="91" spans="1:23" x14ac:dyDescent="0.25">
      <c r="A91" s="43"/>
      <c r="B91" s="170" t="s">
        <v>19</v>
      </c>
      <c r="C91" s="170"/>
      <c r="D91" s="170"/>
      <c r="E91" s="44"/>
      <c r="F91" s="99">
        <f>SUM(F88:F90)</f>
        <v>18.100000000000001</v>
      </c>
      <c r="G91" s="99">
        <f>SUM(G88:G90)</f>
        <v>17.25</v>
      </c>
      <c r="H91" s="99">
        <f>SUM(H88:H90)</f>
        <v>44.3</v>
      </c>
      <c r="I91" s="99">
        <f>SUM(I88:I90)</f>
        <v>405.1</v>
      </c>
      <c r="J91" s="99">
        <v>1.9</v>
      </c>
    </row>
    <row r="92" spans="1:23" x14ac:dyDescent="0.25">
      <c r="A92" s="46" t="s">
        <v>20</v>
      </c>
      <c r="B92" s="78" t="s">
        <v>213</v>
      </c>
      <c r="C92" s="79"/>
      <c r="D92" s="79"/>
      <c r="E92" s="43">
        <v>100</v>
      </c>
      <c r="F92" s="44">
        <v>0.03</v>
      </c>
      <c r="G92" s="44">
        <v>0.03</v>
      </c>
      <c r="H92" s="44">
        <v>10.68</v>
      </c>
      <c r="I92" s="44">
        <v>43.19</v>
      </c>
      <c r="J92" s="44">
        <v>0.7</v>
      </c>
    </row>
    <row r="93" spans="1:23" x14ac:dyDescent="0.25">
      <c r="A93" s="50"/>
      <c r="B93" s="206" t="s">
        <v>21</v>
      </c>
      <c r="C93" s="206"/>
      <c r="D93" s="206"/>
      <c r="E93" s="50"/>
      <c r="F93" s="50"/>
      <c r="G93" s="85"/>
      <c r="H93" s="85"/>
      <c r="I93" s="50"/>
      <c r="J93" s="85"/>
    </row>
    <row r="94" spans="1:23" ht="24" customHeight="1" x14ac:dyDescent="0.25">
      <c r="A94" s="156" t="s">
        <v>45</v>
      </c>
      <c r="B94" s="183" t="s">
        <v>262</v>
      </c>
      <c r="C94" s="250"/>
      <c r="D94" s="251"/>
      <c r="E94" s="128">
        <v>60</v>
      </c>
      <c r="F94" s="44">
        <v>1</v>
      </c>
      <c r="G94" s="44">
        <v>4</v>
      </c>
      <c r="H94" s="44">
        <v>7.1</v>
      </c>
      <c r="I94" s="44">
        <v>63</v>
      </c>
      <c r="J94" s="44">
        <v>22.5</v>
      </c>
    </row>
    <row r="95" spans="1:23" x14ac:dyDescent="0.25">
      <c r="A95" s="149" t="s">
        <v>63</v>
      </c>
      <c r="B95" s="190" t="s">
        <v>263</v>
      </c>
      <c r="C95" s="171"/>
      <c r="D95" s="171"/>
      <c r="E95" s="128">
        <v>200</v>
      </c>
      <c r="F95" s="44">
        <v>1.9</v>
      </c>
      <c r="G95" s="44">
        <v>2.8</v>
      </c>
      <c r="H95" s="44">
        <v>12</v>
      </c>
      <c r="I95" s="44">
        <v>78</v>
      </c>
      <c r="J95" s="44">
        <v>0.4</v>
      </c>
    </row>
    <row r="96" spans="1:23" x14ac:dyDescent="0.25">
      <c r="A96" s="149" t="s">
        <v>133</v>
      </c>
      <c r="B96" s="247" t="s">
        <v>264</v>
      </c>
      <c r="C96" s="248"/>
      <c r="D96" s="249"/>
      <c r="E96" s="128">
        <v>200</v>
      </c>
      <c r="F96" s="44">
        <v>13.8</v>
      </c>
      <c r="G96" s="44">
        <v>11.9</v>
      </c>
      <c r="H96" s="44">
        <v>31.4</v>
      </c>
      <c r="I96" s="44">
        <v>279</v>
      </c>
      <c r="J96" s="44">
        <v>15</v>
      </c>
    </row>
    <row r="97" spans="1:21" x14ac:dyDescent="0.25">
      <c r="A97" s="149" t="s">
        <v>265</v>
      </c>
      <c r="B97" s="190" t="s">
        <v>266</v>
      </c>
      <c r="C97" s="171"/>
      <c r="D97" s="171"/>
      <c r="E97" s="128">
        <v>180</v>
      </c>
      <c r="F97" s="44">
        <v>0.2</v>
      </c>
      <c r="G97" s="44">
        <v>0.1</v>
      </c>
      <c r="H97" s="44">
        <v>16.3</v>
      </c>
      <c r="I97" s="44">
        <v>59</v>
      </c>
      <c r="J97" s="44">
        <v>80.099999999999994</v>
      </c>
    </row>
    <row r="98" spans="1:21" x14ac:dyDescent="0.25">
      <c r="A98" s="43"/>
      <c r="B98" s="171" t="s">
        <v>26</v>
      </c>
      <c r="C98" s="171"/>
      <c r="D98" s="171"/>
      <c r="E98" s="128">
        <v>30</v>
      </c>
      <c r="F98" s="44">
        <v>2.2999999999999998</v>
      </c>
      <c r="G98" s="44">
        <v>0.28000000000000003</v>
      </c>
      <c r="H98" s="44">
        <v>14.37</v>
      </c>
      <c r="I98" s="44">
        <v>70.8</v>
      </c>
      <c r="J98" s="44">
        <v>0</v>
      </c>
    </row>
    <row r="99" spans="1:21" x14ac:dyDescent="0.25">
      <c r="A99" s="43"/>
      <c r="B99" s="171" t="s">
        <v>27</v>
      </c>
      <c r="C99" s="171"/>
      <c r="D99" s="171"/>
      <c r="E99" s="128">
        <v>37.5</v>
      </c>
      <c r="F99" s="44">
        <v>3</v>
      </c>
      <c r="G99" s="44">
        <v>0.4</v>
      </c>
      <c r="H99" s="44">
        <v>17.600000000000001</v>
      </c>
      <c r="I99" s="44">
        <v>86.3</v>
      </c>
      <c r="J99" s="44">
        <v>0</v>
      </c>
    </row>
    <row r="100" spans="1:21" x14ac:dyDescent="0.25">
      <c r="A100" s="43"/>
      <c r="B100" s="170" t="s">
        <v>19</v>
      </c>
      <c r="C100" s="171"/>
      <c r="D100" s="171"/>
      <c r="E100" s="128"/>
      <c r="F100" s="99">
        <v>24.96</v>
      </c>
      <c r="G100" s="99">
        <v>21.580000000000002</v>
      </c>
      <c r="H100" s="99">
        <v>97.13</v>
      </c>
      <c r="I100" s="99">
        <f>SUM(I94:I99)</f>
        <v>636.09999999999991</v>
      </c>
      <c r="J100" s="99">
        <v>59.82</v>
      </c>
    </row>
    <row r="101" spans="1:21" x14ac:dyDescent="0.25">
      <c r="A101" s="43"/>
      <c r="B101" s="208" t="s">
        <v>28</v>
      </c>
      <c r="C101" s="209"/>
      <c r="D101" s="210"/>
      <c r="E101" s="128"/>
      <c r="F101" s="44"/>
      <c r="G101" s="44"/>
      <c r="H101" s="44"/>
      <c r="I101" s="44"/>
      <c r="J101" s="44"/>
    </row>
    <row r="102" spans="1:21" x14ac:dyDescent="0.25">
      <c r="A102" s="43"/>
      <c r="B102" s="172" t="s">
        <v>41</v>
      </c>
      <c r="C102" s="173"/>
      <c r="D102" s="174"/>
      <c r="E102" s="132">
        <v>180</v>
      </c>
      <c r="F102" s="61">
        <v>5.2</v>
      </c>
      <c r="G102" s="61">
        <v>5.3</v>
      </c>
      <c r="H102" s="61">
        <v>8.1</v>
      </c>
      <c r="I102" s="61">
        <v>100</v>
      </c>
      <c r="J102" s="61">
        <v>1</v>
      </c>
      <c r="M102" s="180"/>
      <c r="N102" s="181"/>
      <c r="O102" s="182"/>
      <c r="P102" s="41"/>
      <c r="Q102" s="4"/>
      <c r="R102" s="4"/>
      <c r="S102" s="4"/>
      <c r="T102" s="4"/>
      <c r="U102" s="4"/>
    </row>
    <row r="103" spans="1:21" x14ac:dyDescent="0.25">
      <c r="A103" s="43"/>
      <c r="B103" s="190" t="s">
        <v>267</v>
      </c>
      <c r="C103" s="171"/>
      <c r="D103" s="171"/>
      <c r="E103" s="128">
        <v>70</v>
      </c>
      <c r="F103" s="44">
        <v>5</v>
      </c>
      <c r="G103" s="44">
        <v>6</v>
      </c>
      <c r="H103" s="44">
        <v>24.1</v>
      </c>
      <c r="I103" s="44">
        <v>171.8</v>
      </c>
      <c r="J103" s="44">
        <v>8.1</v>
      </c>
    </row>
    <row r="104" spans="1:21" x14ac:dyDescent="0.25">
      <c r="A104" s="43"/>
      <c r="B104" s="170" t="s">
        <v>19</v>
      </c>
      <c r="C104" s="170"/>
      <c r="D104" s="170"/>
      <c r="E104" s="44"/>
      <c r="F104" s="99">
        <v>10.199999999999999</v>
      </c>
      <c r="G104" s="99">
        <v>11.3</v>
      </c>
      <c r="H104" s="99">
        <v>32.200000000000003</v>
      </c>
      <c r="I104" s="99">
        <f>SUM(I102:I103)</f>
        <v>271.8</v>
      </c>
      <c r="J104" s="99">
        <v>9.1</v>
      </c>
    </row>
    <row r="105" spans="1:21" x14ac:dyDescent="0.25">
      <c r="A105" s="43"/>
      <c r="B105" s="223" t="s">
        <v>30</v>
      </c>
      <c r="C105" s="223"/>
      <c r="D105" s="223"/>
      <c r="E105" s="44"/>
      <c r="F105" s="99">
        <f>SUM(F91,F92,F100,F104)</f>
        <v>53.290000000000006</v>
      </c>
      <c r="G105" s="99">
        <f>SUM(G91,G92,G100,G104)</f>
        <v>50.16</v>
      </c>
      <c r="H105" s="99">
        <f>SUM(H91,H92,H104,H100)</f>
        <v>184.31</v>
      </c>
      <c r="I105" s="99">
        <f>SUM(I91,I92,I100,I104)</f>
        <v>1356.1899999999998</v>
      </c>
      <c r="J105" s="99">
        <f>SUM(J91,J92,J100,J104)</f>
        <v>71.52</v>
      </c>
    </row>
    <row r="106" spans="1:21" x14ac:dyDescent="0.25">
      <c r="A106" s="43" t="s">
        <v>52</v>
      </c>
      <c r="B106" s="171"/>
      <c r="C106" s="171"/>
      <c r="D106" s="171"/>
      <c r="E106" s="44"/>
      <c r="F106" s="44"/>
      <c r="G106" s="44"/>
      <c r="H106" s="44"/>
      <c r="I106" s="106">
        <f>(I105)*100/1800</f>
        <v>75.34388888888887</v>
      </c>
      <c r="J106" s="44"/>
    </row>
    <row r="107" spans="1:21" x14ac:dyDescent="0.25">
      <c r="A107" s="240" t="s">
        <v>60</v>
      </c>
      <c r="B107" s="241"/>
      <c r="C107" s="241"/>
      <c r="D107" s="241"/>
      <c r="E107" s="241"/>
      <c r="F107" s="241"/>
      <c r="G107" s="241"/>
      <c r="H107" s="241"/>
      <c r="I107" s="241"/>
      <c r="J107" s="242"/>
    </row>
    <row r="108" spans="1:21" x14ac:dyDescent="0.25">
      <c r="A108" s="54"/>
      <c r="B108" s="217" t="s">
        <v>14</v>
      </c>
      <c r="C108" s="218"/>
      <c r="D108" s="219"/>
      <c r="E108" s="71"/>
      <c r="F108" s="61"/>
      <c r="G108" s="61"/>
      <c r="H108" s="61"/>
      <c r="I108" s="61"/>
      <c r="J108" s="61"/>
    </row>
    <row r="109" spans="1:21" ht="15" customHeight="1" x14ac:dyDescent="0.25">
      <c r="A109" s="160" t="s">
        <v>61</v>
      </c>
      <c r="B109" s="190" t="s">
        <v>276</v>
      </c>
      <c r="C109" s="171"/>
      <c r="D109" s="171"/>
      <c r="E109" s="128">
        <v>100</v>
      </c>
      <c r="F109" s="44">
        <v>9.8000000000000007</v>
      </c>
      <c r="G109" s="44">
        <v>13.1</v>
      </c>
      <c r="H109" s="44">
        <v>1.7</v>
      </c>
      <c r="I109" s="44">
        <v>164</v>
      </c>
      <c r="J109" s="44">
        <v>0.1</v>
      </c>
      <c r="L109" s="19"/>
      <c r="M109" s="19"/>
      <c r="N109" s="19"/>
      <c r="O109" s="19"/>
      <c r="P109" s="19"/>
      <c r="Q109" s="19"/>
    </row>
    <row r="110" spans="1:21" x14ac:dyDescent="0.25">
      <c r="A110" s="107" t="s">
        <v>15</v>
      </c>
      <c r="B110" s="78" t="s">
        <v>16</v>
      </c>
      <c r="C110" s="79"/>
      <c r="D110" s="79"/>
      <c r="E110" s="43">
        <v>200</v>
      </c>
      <c r="F110" s="61">
        <v>3</v>
      </c>
      <c r="G110" s="61">
        <v>2.9</v>
      </c>
      <c r="H110" s="61">
        <v>13.4</v>
      </c>
      <c r="I110" s="61">
        <v>89</v>
      </c>
      <c r="J110" s="61">
        <v>0.52</v>
      </c>
    </row>
    <row r="111" spans="1:21" x14ac:dyDescent="0.25">
      <c r="A111" s="108" t="s">
        <v>176</v>
      </c>
      <c r="B111" s="186" t="s">
        <v>179</v>
      </c>
      <c r="C111" s="165"/>
      <c r="D111" s="166"/>
      <c r="E111" s="60" t="s">
        <v>177</v>
      </c>
      <c r="F111" s="61">
        <v>4.91</v>
      </c>
      <c r="G111" s="61">
        <v>2.93</v>
      </c>
      <c r="H111" s="61">
        <v>14.01</v>
      </c>
      <c r="I111" s="61">
        <v>104</v>
      </c>
      <c r="J111" s="61">
        <v>7.0000000000000007E-2</v>
      </c>
      <c r="K111" s="27"/>
    </row>
    <row r="112" spans="1:21" x14ac:dyDescent="0.25">
      <c r="A112" s="54"/>
      <c r="B112" s="208" t="s">
        <v>37</v>
      </c>
      <c r="C112" s="209"/>
      <c r="D112" s="210"/>
      <c r="E112" s="71"/>
      <c r="F112" s="83">
        <f>SUM(F109,F110,F111)</f>
        <v>17.71</v>
      </c>
      <c r="G112" s="83">
        <f>SUM(G109:G111)</f>
        <v>18.93</v>
      </c>
      <c r="H112" s="83">
        <f>SUM(H109:H111)</f>
        <v>29.11</v>
      </c>
      <c r="I112" s="83">
        <f>SUM(I109:I111)</f>
        <v>357</v>
      </c>
      <c r="J112" s="83">
        <f>SUM(J109:J111)</f>
        <v>0.69</v>
      </c>
    </row>
    <row r="113" spans="1:21" x14ac:dyDescent="0.25">
      <c r="A113" s="109" t="s">
        <v>20</v>
      </c>
      <c r="B113" s="133" t="s">
        <v>214</v>
      </c>
      <c r="C113" s="134"/>
      <c r="D113" s="134"/>
      <c r="E113" s="100">
        <v>100</v>
      </c>
      <c r="F113" s="110">
        <v>0.14000000000000001</v>
      </c>
      <c r="G113" s="110">
        <v>0.03</v>
      </c>
      <c r="H113" s="110">
        <v>12.2</v>
      </c>
      <c r="I113" s="110">
        <v>50.34</v>
      </c>
      <c r="J113" s="110">
        <v>9</v>
      </c>
    </row>
    <row r="114" spans="1:21" x14ac:dyDescent="0.25">
      <c r="A114" s="54"/>
      <c r="B114" s="217" t="s">
        <v>21</v>
      </c>
      <c r="C114" s="218"/>
      <c r="D114" s="219"/>
      <c r="E114" s="71"/>
      <c r="F114" s="61"/>
      <c r="G114" s="61"/>
      <c r="H114" s="61"/>
      <c r="I114" s="61"/>
      <c r="J114" s="61"/>
    </row>
    <row r="115" spans="1:21" ht="31.5" customHeight="1" x14ac:dyDescent="0.25">
      <c r="A115" s="149" t="s">
        <v>273</v>
      </c>
      <c r="B115" s="252" t="s">
        <v>272</v>
      </c>
      <c r="C115" s="253"/>
      <c r="D115" s="254"/>
      <c r="E115" s="140" t="s">
        <v>145</v>
      </c>
      <c r="F115" s="61">
        <v>0.67</v>
      </c>
      <c r="G115" s="61">
        <v>0.5</v>
      </c>
      <c r="H115" s="61">
        <v>4.5</v>
      </c>
      <c r="I115" s="61">
        <v>66.7</v>
      </c>
      <c r="J115" s="61">
        <v>1.67</v>
      </c>
      <c r="K115" s="36"/>
      <c r="L115" s="36"/>
      <c r="M115" s="36"/>
      <c r="N115" s="36"/>
      <c r="O115" s="36"/>
    </row>
    <row r="116" spans="1:21" x14ac:dyDescent="0.25">
      <c r="A116" s="149" t="s">
        <v>270</v>
      </c>
      <c r="B116" s="252" t="s">
        <v>271</v>
      </c>
      <c r="C116" s="253"/>
      <c r="D116" s="254"/>
      <c r="E116" s="140" t="s">
        <v>70</v>
      </c>
      <c r="F116" s="61">
        <v>1.3</v>
      </c>
      <c r="G116" s="61">
        <v>2.2999999999999998</v>
      </c>
      <c r="H116" s="61">
        <v>6.7</v>
      </c>
      <c r="I116" s="61">
        <v>48</v>
      </c>
      <c r="J116" s="61">
        <v>9.8000000000000007</v>
      </c>
    </row>
    <row r="117" spans="1:21" x14ac:dyDescent="0.25">
      <c r="A117" s="149" t="s">
        <v>152</v>
      </c>
      <c r="B117" s="243" t="s">
        <v>274</v>
      </c>
      <c r="C117" s="212"/>
      <c r="D117" s="213"/>
      <c r="E117" s="140" t="s">
        <v>70</v>
      </c>
      <c r="F117" s="61">
        <v>13.4</v>
      </c>
      <c r="G117" s="61">
        <v>13.1</v>
      </c>
      <c r="H117" s="61">
        <v>33.1</v>
      </c>
      <c r="I117" s="61">
        <v>299</v>
      </c>
      <c r="J117" s="61">
        <v>0.9</v>
      </c>
    </row>
    <row r="118" spans="1:21" x14ac:dyDescent="0.25">
      <c r="A118" s="109"/>
      <c r="B118" s="258" t="s">
        <v>189</v>
      </c>
      <c r="C118" s="259"/>
      <c r="D118" s="260"/>
      <c r="E118" s="111" t="s">
        <v>70</v>
      </c>
      <c r="F118" s="112">
        <v>0.02</v>
      </c>
      <c r="G118" s="112">
        <v>0</v>
      </c>
      <c r="H118" s="112">
        <v>20.399999999999999</v>
      </c>
      <c r="I118" s="112">
        <v>81.8</v>
      </c>
      <c r="J118" s="112">
        <v>45.1</v>
      </c>
    </row>
    <row r="119" spans="1:21" x14ac:dyDescent="0.25">
      <c r="A119" s="54"/>
      <c r="B119" s="243" t="s">
        <v>27</v>
      </c>
      <c r="C119" s="212"/>
      <c r="D119" s="213"/>
      <c r="E119" s="140" t="s">
        <v>232</v>
      </c>
      <c r="F119" s="61">
        <v>3</v>
      </c>
      <c r="G119" s="61">
        <v>0.4</v>
      </c>
      <c r="H119" s="61">
        <v>17.600000000000001</v>
      </c>
      <c r="I119" s="61">
        <v>86.3</v>
      </c>
      <c r="J119" s="61">
        <v>0</v>
      </c>
      <c r="L119" s="2"/>
      <c r="M119" s="176"/>
      <c r="N119" s="177"/>
      <c r="O119" s="178"/>
      <c r="P119" s="2"/>
      <c r="Q119" s="3"/>
      <c r="R119" s="3"/>
      <c r="S119" s="3"/>
      <c r="T119" s="3"/>
      <c r="U119" s="3"/>
    </row>
    <row r="120" spans="1:21" x14ac:dyDescent="0.25">
      <c r="A120" s="54"/>
      <c r="B120" s="171" t="s">
        <v>26</v>
      </c>
      <c r="C120" s="171"/>
      <c r="D120" s="171"/>
      <c r="E120" s="43">
        <v>30</v>
      </c>
      <c r="F120" s="44">
        <v>2.2999999999999998</v>
      </c>
      <c r="G120" s="44">
        <v>0.28000000000000003</v>
      </c>
      <c r="H120" s="44">
        <v>14.37</v>
      </c>
      <c r="I120" s="44">
        <v>70.8</v>
      </c>
      <c r="J120" s="44">
        <v>0</v>
      </c>
    </row>
    <row r="121" spans="1:21" x14ac:dyDescent="0.25">
      <c r="A121" s="54"/>
      <c r="B121" s="211"/>
      <c r="C121" s="212"/>
      <c r="D121" s="213"/>
      <c r="E121" s="71"/>
      <c r="F121" s="61"/>
      <c r="G121" s="61"/>
      <c r="H121" s="61"/>
      <c r="I121" s="61"/>
      <c r="J121" s="61"/>
    </row>
    <row r="122" spans="1:21" x14ac:dyDescent="0.25">
      <c r="A122" s="54"/>
      <c r="B122" s="208" t="s">
        <v>19</v>
      </c>
      <c r="C122" s="209"/>
      <c r="D122" s="210"/>
      <c r="E122" s="71"/>
      <c r="F122" s="83">
        <f>SUM(F115:F121)</f>
        <v>20.69</v>
      </c>
      <c r="G122" s="83">
        <v>25.01</v>
      </c>
      <c r="H122" s="83">
        <v>108.55</v>
      </c>
      <c r="I122" s="83">
        <f>SUM(I115:I121)</f>
        <v>652.59999999999991</v>
      </c>
      <c r="J122" s="83">
        <f>SUM(J115:J121)</f>
        <v>57.47</v>
      </c>
    </row>
    <row r="123" spans="1:21" x14ac:dyDescent="0.25">
      <c r="A123" s="54"/>
      <c r="B123" s="217" t="s">
        <v>28</v>
      </c>
      <c r="C123" s="218"/>
      <c r="D123" s="219"/>
      <c r="E123" s="71"/>
      <c r="F123" s="61"/>
      <c r="G123" s="61"/>
      <c r="H123" s="61"/>
      <c r="I123" s="61"/>
      <c r="J123" s="61"/>
    </row>
    <row r="124" spans="1:21" x14ac:dyDescent="0.25">
      <c r="A124" s="42"/>
      <c r="B124" s="261" t="s">
        <v>29</v>
      </c>
      <c r="C124" s="262"/>
      <c r="D124" s="263"/>
      <c r="E124" s="159" t="s">
        <v>70</v>
      </c>
      <c r="F124" s="113">
        <v>5.2</v>
      </c>
      <c r="G124" s="113">
        <v>5.8</v>
      </c>
      <c r="H124" s="113">
        <v>8.5</v>
      </c>
      <c r="I124" s="113">
        <v>105</v>
      </c>
      <c r="J124" s="113">
        <v>2.2999999999999998</v>
      </c>
    </row>
    <row r="125" spans="1:21" x14ac:dyDescent="0.25">
      <c r="A125" s="54"/>
      <c r="B125" s="243" t="s">
        <v>275</v>
      </c>
      <c r="C125" s="212"/>
      <c r="D125" s="213"/>
      <c r="E125" s="140" t="s">
        <v>145</v>
      </c>
      <c r="F125" s="91">
        <v>2.5</v>
      </c>
      <c r="G125" s="91">
        <v>3</v>
      </c>
      <c r="H125" s="91">
        <v>38.5</v>
      </c>
      <c r="I125" s="91">
        <v>190</v>
      </c>
      <c r="J125" s="91">
        <v>0</v>
      </c>
    </row>
    <row r="126" spans="1:21" x14ac:dyDescent="0.25">
      <c r="A126" s="54"/>
      <c r="B126" s="208" t="s">
        <v>19</v>
      </c>
      <c r="C126" s="209"/>
      <c r="D126" s="210"/>
      <c r="E126" s="71"/>
      <c r="F126" s="83">
        <f>SUM(F124:F125)</f>
        <v>7.7</v>
      </c>
      <c r="G126" s="83">
        <f>SUM(G124:G125)</f>
        <v>8.8000000000000007</v>
      </c>
      <c r="H126" s="83">
        <f>SUM(H124:H125)</f>
        <v>47</v>
      </c>
      <c r="I126" s="83">
        <f>SUM(I124:I125)</f>
        <v>295</v>
      </c>
      <c r="J126" s="83">
        <f>SUM(J124:J125)</f>
        <v>2.2999999999999998</v>
      </c>
    </row>
    <row r="127" spans="1:21" x14ac:dyDescent="0.25">
      <c r="A127" s="54"/>
      <c r="B127" s="208" t="s">
        <v>30</v>
      </c>
      <c r="C127" s="209"/>
      <c r="D127" s="210"/>
      <c r="E127" s="71"/>
      <c r="F127" s="83">
        <f>SUM(F112,F113,F122,F126)</f>
        <v>46.240000000000009</v>
      </c>
      <c r="G127" s="83">
        <f>SUM(G112,G113,G122,G126)</f>
        <v>52.769999999999996</v>
      </c>
      <c r="H127" s="83">
        <f>SUM(H112,H113,H122,H126)</f>
        <v>196.86</v>
      </c>
      <c r="I127" s="83">
        <f>SUM(I112,I113,I122,I126)</f>
        <v>1354.94</v>
      </c>
      <c r="J127" s="83">
        <f>SUM(J112,J113,J122,J126)</f>
        <v>69.459999999999994</v>
      </c>
    </row>
    <row r="128" spans="1:21" x14ac:dyDescent="0.25">
      <c r="A128" s="54" t="s">
        <v>52</v>
      </c>
      <c r="B128" s="114"/>
      <c r="C128" s="115"/>
      <c r="D128" s="116"/>
      <c r="E128" s="71"/>
      <c r="F128" s="83"/>
      <c r="G128" s="83"/>
      <c r="H128" s="83"/>
      <c r="I128" s="105">
        <f>(I127)*100/1800</f>
        <v>75.274444444444441</v>
      </c>
      <c r="J128" s="83"/>
      <c r="L128" s="24"/>
      <c r="M128" s="175"/>
      <c r="N128" s="175"/>
      <c r="O128" s="175"/>
      <c r="P128" s="3"/>
      <c r="Q128" s="3"/>
      <c r="R128" s="3"/>
      <c r="S128" s="3"/>
      <c r="T128" s="3"/>
      <c r="U128" s="3"/>
    </row>
    <row r="129" spans="1:15" x14ac:dyDescent="0.25">
      <c r="A129" s="217" t="s">
        <v>71</v>
      </c>
      <c r="B129" s="264"/>
      <c r="C129" s="264"/>
      <c r="D129" s="264"/>
      <c r="E129" s="264"/>
      <c r="F129" s="264"/>
      <c r="G129" s="264"/>
      <c r="H129" s="264"/>
      <c r="I129" s="264"/>
      <c r="J129" s="265"/>
    </row>
    <row r="130" spans="1:15" x14ac:dyDescent="0.25">
      <c r="A130" s="69"/>
      <c r="B130" s="217" t="s">
        <v>14</v>
      </c>
      <c r="C130" s="218"/>
      <c r="D130" s="219"/>
      <c r="E130" s="44"/>
      <c r="F130" s="44"/>
      <c r="G130" s="44"/>
      <c r="H130" s="44"/>
      <c r="I130" s="44"/>
      <c r="J130" s="44"/>
    </row>
    <row r="131" spans="1:15" x14ac:dyDescent="0.25">
      <c r="A131" s="54" t="s">
        <v>147</v>
      </c>
      <c r="B131" s="171" t="s">
        <v>148</v>
      </c>
      <c r="C131" s="171"/>
      <c r="D131" s="171"/>
      <c r="E131" s="44">
        <v>180</v>
      </c>
      <c r="F131" s="44">
        <v>6.5</v>
      </c>
      <c r="G131" s="44">
        <v>6</v>
      </c>
      <c r="H131" s="44">
        <v>30.2</v>
      </c>
      <c r="I131" s="44">
        <v>186</v>
      </c>
      <c r="J131" s="44">
        <v>0.42</v>
      </c>
    </row>
    <row r="132" spans="1:15" x14ac:dyDescent="0.25">
      <c r="A132" s="54"/>
      <c r="B132" s="171" t="s">
        <v>72</v>
      </c>
      <c r="C132" s="171"/>
      <c r="D132" s="171"/>
      <c r="E132" s="44"/>
      <c r="F132" s="44"/>
      <c r="G132" s="44"/>
      <c r="H132" s="44"/>
      <c r="I132" s="44"/>
      <c r="J132" s="44"/>
    </row>
    <row r="133" spans="1:15" x14ac:dyDescent="0.25">
      <c r="A133" s="45" t="s">
        <v>146</v>
      </c>
      <c r="B133" s="211" t="s">
        <v>230</v>
      </c>
      <c r="C133" s="255"/>
      <c r="D133" s="255"/>
      <c r="E133" s="256"/>
      <c r="F133" s="44">
        <v>0</v>
      </c>
      <c r="G133" s="44">
        <v>0</v>
      </c>
      <c r="H133" s="44">
        <v>8.1999999999999993</v>
      </c>
      <c r="I133" s="44">
        <v>31.5</v>
      </c>
      <c r="J133" s="44">
        <v>0.3</v>
      </c>
    </row>
    <row r="134" spans="1:15" x14ac:dyDescent="0.25">
      <c r="A134" s="42"/>
      <c r="B134" s="187" t="s">
        <v>268</v>
      </c>
      <c r="C134" s="188"/>
      <c r="D134" s="188"/>
      <c r="E134" s="148" t="s">
        <v>235</v>
      </c>
      <c r="F134" s="44">
        <v>2.6</v>
      </c>
      <c r="G134" s="44">
        <v>4.0999999999999996</v>
      </c>
      <c r="H134" s="44">
        <v>15.7</v>
      </c>
      <c r="I134" s="44">
        <v>111.7</v>
      </c>
      <c r="J134" s="44">
        <v>0</v>
      </c>
    </row>
    <row r="135" spans="1:15" x14ac:dyDescent="0.25">
      <c r="A135" s="43"/>
      <c r="B135" s="171" t="s">
        <v>19</v>
      </c>
      <c r="C135" s="171"/>
      <c r="D135" s="171"/>
      <c r="E135" s="44"/>
      <c r="F135" s="99">
        <v>15.1</v>
      </c>
      <c r="G135" s="99">
        <v>16.2</v>
      </c>
      <c r="H135" s="99">
        <v>54.6</v>
      </c>
      <c r="I135" s="99">
        <f>SUM(I131,I133,I134)</f>
        <v>329.2</v>
      </c>
      <c r="J135" s="99">
        <f>SUM(J131,J133,J134)</f>
        <v>0.72</v>
      </c>
    </row>
    <row r="136" spans="1:15" x14ac:dyDescent="0.25">
      <c r="A136" s="46" t="s">
        <v>20</v>
      </c>
      <c r="B136" s="186" t="s">
        <v>219</v>
      </c>
      <c r="C136" s="165"/>
      <c r="D136" s="166"/>
      <c r="E136" s="43">
        <v>100</v>
      </c>
      <c r="F136" s="48">
        <v>0.4</v>
      </c>
      <c r="G136" s="48">
        <v>0.4</v>
      </c>
      <c r="H136" s="48">
        <v>9.8000000000000007</v>
      </c>
      <c r="I136" s="48">
        <v>42.7</v>
      </c>
      <c r="J136" s="48">
        <v>10</v>
      </c>
    </row>
    <row r="137" spans="1:15" x14ac:dyDescent="0.25">
      <c r="A137" s="50"/>
      <c r="B137" s="206" t="s">
        <v>21</v>
      </c>
      <c r="C137" s="206"/>
      <c r="D137" s="206"/>
      <c r="E137" s="50"/>
      <c r="F137" s="50"/>
      <c r="G137" s="50"/>
      <c r="H137" s="50"/>
      <c r="I137" s="50"/>
      <c r="J137" s="50"/>
    </row>
    <row r="138" spans="1:15" x14ac:dyDescent="0.25">
      <c r="A138" s="156" t="s">
        <v>38</v>
      </c>
      <c r="B138" s="190" t="s">
        <v>277</v>
      </c>
      <c r="C138" s="171"/>
      <c r="D138" s="171"/>
      <c r="E138" s="44">
        <v>30</v>
      </c>
      <c r="F138" s="44">
        <v>0.3</v>
      </c>
      <c r="G138" s="44">
        <v>2</v>
      </c>
      <c r="H138" s="44">
        <v>3.9</v>
      </c>
      <c r="I138" s="44">
        <v>32</v>
      </c>
      <c r="J138" s="44">
        <v>1.3</v>
      </c>
      <c r="K138" s="18"/>
      <c r="L138" s="18"/>
      <c r="M138" s="18"/>
      <c r="N138" s="18"/>
      <c r="O138" s="18"/>
    </row>
    <row r="139" spans="1:15" x14ac:dyDescent="0.25">
      <c r="A139" s="156" t="s">
        <v>161</v>
      </c>
      <c r="B139" s="190" t="s">
        <v>162</v>
      </c>
      <c r="C139" s="171"/>
      <c r="D139" s="171"/>
      <c r="E139" s="44">
        <v>180</v>
      </c>
      <c r="F139" s="44">
        <v>1.7</v>
      </c>
      <c r="G139" s="44">
        <v>4</v>
      </c>
      <c r="H139" s="44">
        <v>12.5</v>
      </c>
      <c r="I139" s="44">
        <v>89</v>
      </c>
      <c r="J139" s="44">
        <v>4.8</v>
      </c>
    </row>
    <row r="140" spans="1:15" x14ac:dyDescent="0.25">
      <c r="A140" s="156" t="s">
        <v>278</v>
      </c>
      <c r="B140" s="190" t="s">
        <v>279</v>
      </c>
      <c r="C140" s="171"/>
      <c r="D140" s="171"/>
      <c r="E140" s="44">
        <v>70</v>
      </c>
      <c r="F140" s="44">
        <v>12.5</v>
      </c>
      <c r="G140" s="44">
        <v>10.199999999999999</v>
      </c>
      <c r="H140" s="44">
        <v>10.6</v>
      </c>
      <c r="I140" s="44">
        <v>185</v>
      </c>
      <c r="J140" s="44">
        <v>0.3</v>
      </c>
    </row>
    <row r="141" spans="1:15" x14ac:dyDescent="0.25">
      <c r="A141" s="156" t="s">
        <v>280</v>
      </c>
      <c r="B141" s="156" t="s">
        <v>281</v>
      </c>
      <c r="C141" s="50"/>
      <c r="D141" s="50"/>
      <c r="E141" s="44">
        <v>120</v>
      </c>
      <c r="F141" s="44">
        <v>11.6</v>
      </c>
      <c r="G141" s="44">
        <v>1</v>
      </c>
      <c r="H141" s="44">
        <v>27</v>
      </c>
      <c r="I141" s="44">
        <v>163.80000000000001</v>
      </c>
      <c r="J141" s="44">
        <v>0</v>
      </c>
    </row>
    <row r="142" spans="1:15" x14ac:dyDescent="0.25">
      <c r="A142" s="156" t="s">
        <v>50</v>
      </c>
      <c r="B142" s="156" t="s">
        <v>51</v>
      </c>
      <c r="C142" s="50"/>
      <c r="D142" s="50"/>
      <c r="E142" s="44">
        <v>200</v>
      </c>
      <c r="F142" s="44">
        <v>0.5</v>
      </c>
      <c r="G142" s="44">
        <v>0</v>
      </c>
      <c r="H142" s="44">
        <v>19.899999999999999</v>
      </c>
      <c r="I142" s="44">
        <v>72</v>
      </c>
      <c r="J142" s="44">
        <v>50.2</v>
      </c>
    </row>
    <row r="143" spans="1:15" x14ac:dyDescent="0.25">
      <c r="A143" s="54"/>
      <c r="B143" s="243" t="s">
        <v>282</v>
      </c>
      <c r="C143" s="212"/>
      <c r="D143" s="213"/>
      <c r="E143" s="140" t="s">
        <v>283</v>
      </c>
      <c r="F143" s="61">
        <v>1.5</v>
      </c>
      <c r="G143" s="61">
        <v>0.2</v>
      </c>
      <c r="H143" s="61">
        <v>9.6</v>
      </c>
      <c r="I143" s="61">
        <v>47.2</v>
      </c>
      <c r="J143" s="61">
        <v>0</v>
      </c>
    </row>
    <row r="144" spans="1:15" x14ac:dyDescent="0.25">
      <c r="A144" s="54"/>
      <c r="B144" s="171" t="s">
        <v>27</v>
      </c>
      <c r="C144" s="171"/>
      <c r="D144" s="171"/>
      <c r="E144" s="44">
        <v>37.5</v>
      </c>
      <c r="F144" s="44">
        <v>3</v>
      </c>
      <c r="G144" s="44">
        <v>0.42</v>
      </c>
      <c r="H144" s="44">
        <v>17.600000000000001</v>
      </c>
      <c r="I144" s="44">
        <v>86.3</v>
      </c>
      <c r="J144" s="44">
        <v>0</v>
      </c>
    </row>
    <row r="145" spans="1:22" x14ac:dyDescent="0.25">
      <c r="A145" s="50"/>
      <c r="B145" s="171" t="s">
        <v>19</v>
      </c>
      <c r="C145" s="171"/>
      <c r="D145" s="171"/>
      <c r="E145" s="44"/>
      <c r="F145" s="99">
        <f>SUM(F138:F144)</f>
        <v>31.1</v>
      </c>
      <c r="G145" s="99">
        <f>SUM(G138:G144)</f>
        <v>17.82</v>
      </c>
      <c r="H145" s="99">
        <f>SUM(H138:H144)</f>
        <v>101.1</v>
      </c>
      <c r="I145" s="99">
        <f>SUM(I138:I144)</f>
        <v>675.3</v>
      </c>
      <c r="J145" s="99">
        <f>SUM(J138:J144)</f>
        <v>56.6</v>
      </c>
    </row>
    <row r="146" spans="1:22" x14ac:dyDescent="0.25">
      <c r="A146" s="50"/>
      <c r="B146" s="208" t="s">
        <v>28</v>
      </c>
      <c r="C146" s="209"/>
      <c r="D146" s="210"/>
      <c r="E146" s="44"/>
      <c r="F146" s="44"/>
      <c r="G146" s="44"/>
      <c r="H146" s="44"/>
      <c r="I146" s="44"/>
      <c r="J146" s="44"/>
    </row>
    <row r="147" spans="1:22" x14ac:dyDescent="0.25">
      <c r="A147" s="54" t="s">
        <v>61</v>
      </c>
      <c r="B147" s="230" t="s">
        <v>105</v>
      </c>
      <c r="C147" s="173"/>
      <c r="D147" s="174"/>
      <c r="E147" s="68">
        <v>60</v>
      </c>
      <c r="F147" s="61">
        <v>5.3</v>
      </c>
      <c r="G147" s="61">
        <v>3.9</v>
      </c>
      <c r="H147" s="61">
        <v>33.799999999999997</v>
      </c>
      <c r="I147" s="61">
        <v>188</v>
      </c>
      <c r="J147" s="61">
        <v>0.02</v>
      </c>
    </row>
    <row r="148" spans="1:22" x14ac:dyDescent="0.25">
      <c r="A148" s="50"/>
      <c r="B148" s="190" t="s">
        <v>29</v>
      </c>
      <c r="C148" s="171"/>
      <c r="D148" s="171"/>
      <c r="E148" s="44">
        <v>200</v>
      </c>
      <c r="F148" s="44">
        <v>5.8</v>
      </c>
      <c r="G148" s="44">
        <v>6.4</v>
      </c>
      <c r="H148" s="44">
        <v>9.4</v>
      </c>
      <c r="I148" s="44">
        <v>117</v>
      </c>
      <c r="J148" s="44">
        <v>0</v>
      </c>
      <c r="K148" s="27"/>
    </row>
    <row r="149" spans="1:22" x14ac:dyDescent="0.25">
      <c r="A149" s="50"/>
      <c r="B149" s="170" t="s">
        <v>19</v>
      </c>
      <c r="C149" s="170"/>
      <c r="D149" s="170"/>
      <c r="E149" s="44"/>
      <c r="F149" s="99">
        <f>SUM(F147:F148)</f>
        <v>11.1</v>
      </c>
      <c r="G149" s="99">
        <f>SUM(G147:G148)</f>
        <v>10.3</v>
      </c>
      <c r="H149" s="99">
        <f>SUM(H147:H148)</f>
        <v>43.199999999999996</v>
      </c>
      <c r="I149" s="99">
        <f>SUM(I147:I148)</f>
        <v>305</v>
      </c>
      <c r="J149" s="99">
        <f>SUM(J147:J148)</f>
        <v>0.02</v>
      </c>
    </row>
    <row r="150" spans="1:22" x14ac:dyDescent="0.25">
      <c r="A150" s="50"/>
      <c r="B150" s="223" t="s">
        <v>30</v>
      </c>
      <c r="C150" s="223"/>
      <c r="D150" s="223"/>
      <c r="E150" s="44"/>
      <c r="F150" s="44">
        <f>SUM(F135,F136,F145,F149)</f>
        <v>57.7</v>
      </c>
      <c r="G150" s="44">
        <f>SUM(G135,G136,G145,G149)</f>
        <v>44.72</v>
      </c>
      <c r="H150" s="44">
        <f>SUM(H135,H136,H145,H149)</f>
        <v>208.7</v>
      </c>
      <c r="I150" s="44">
        <f>SUM(I135,I136,I145,I149)</f>
        <v>1352.1999999999998</v>
      </c>
      <c r="J150" s="44">
        <f>SUM(J135,J136,J145,J149)</f>
        <v>67.34</v>
      </c>
    </row>
    <row r="151" spans="1:22" x14ac:dyDescent="0.25">
      <c r="A151" s="50"/>
      <c r="B151" s="171"/>
      <c r="C151" s="171"/>
      <c r="D151" s="171"/>
      <c r="E151" s="44"/>
      <c r="F151" s="44"/>
      <c r="G151" s="44"/>
      <c r="H151" s="44"/>
      <c r="I151" s="106">
        <f>(I150)*100/1800</f>
        <v>75.122222222222206</v>
      </c>
      <c r="J151" s="44"/>
      <c r="M151" s="24"/>
      <c r="N151" s="175"/>
      <c r="O151" s="175"/>
      <c r="P151" s="175"/>
      <c r="Q151" s="3"/>
      <c r="R151" s="3"/>
      <c r="S151" s="3"/>
      <c r="T151" s="3"/>
      <c r="U151" s="3"/>
      <c r="V151" s="3"/>
    </row>
    <row r="152" spans="1:22" x14ac:dyDescent="0.25">
      <c r="A152" s="206" t="s">
        <v>77</v>
      </c>
      <c r="B152" s="206"/>
      <c r="C152" s="206"/>
      <c r="D152" s="206"/>
      <c r="E152" s="206"/>
      <c r="F152" s="206"/>
      <c r="G152" s="206"/>
      <c r="H152" s="206"/>
      <c r="I152" s="206"/>
      <c r="J152" s="206"/>
    </row>
    <row r="153" spans="1:22" x14ac:dyDescent="0.25">
      <c r="A153" s="50"/>
      <c r="B153" s="217" t="s">
        <v>14</v>
      </c>
      <c r="C153" s="218"/>
      <c r="D153" s="219"/>
      <c r="E153" s="44"/>
      <c r="F153" s="44"/>
      <c r="G153" s="44"/>
      <c r="H153" s="44"/>
      <c r="I153" s="44"/>
      <c r="J153" s="44"/>
    </row>
    <row r="154" spans="1:22" x14ac:dyDescent="0.25">
      <c r="A154" s="147" t="s">
        <v>289</v>
      </c>
      <c r="B154" s="257" t="s">
        <v>288</v>
      </c>
      <c r="C154" s="232"/>
      <c r="D154" s="233"/>
      <c r="E154" s="46">
        <v>200</v>
      </c>
      <c r="F154" s="44">
        <v>3.4</v>
      </c>
      <c r="G154" s="44">
        <v>3.7</v>
      </c>
      <c r="H154" s="44">
        <v>12</v>
      </c>
      <c r="I154" s="44">
        <v>95</v>
      </c>
      <c r="J154" s="44">
        <v>0.42</v>
      </c>
    </row>
    <row r="155" spans="1:22" x14ac:dyDescent="0.25">
      <c r="A155" s="54" t="s">
        <v>43</v>
      </c>
      <c r="B155" s="171" t="s">
        <v>36</v>
      </c>
      <c r="C155" s="171"/>
      <c r="D155" s="171"/>
      <c r="E155" s="44">
        <v>180</v>
      </c>
      <c r="F155" s="44">
        <v>3.5</v>
      </c>
      <c r="G155" s="44">
        <v>3.1</v>
      </c>
      <c r="H155" s="44">
        <v>22.1</v>
      </c>
      <c r="I155" s="44">
        <v>135</v>
      </c>
      <c r="J155" s="44">
        <v>0.5</v>
      </c>
    </row>
    <row r="156" spans="1:22" x14ac:dyDescent="0.25">
      <c r="A156" s="42" t="s">
        <v>17</v>
      </c>
      <c r="B156" s="231" t="s">
        <v>18</v>
      </c>
      <c r="C156" s="232"/>
      <c r="D156" s="233"/>
      <c r="E156" s="144" t="s">
        <v>235</v>
      </c>
      <c r="F156" s="61">
        <v>2.34</v>
      </c>
      <c r="G156" s="61">
        <v>5.66</v>
      </c>
      <c r="H156" s="61">
        <v>30.54</v>
      </c>
      <c r="I156" s="61">
        <v>115.9</v>
      </c>
      <c r="J156" s="61">
        <v>0</v>
      </c>
    </row>
    <row r="157" spans="1:22" x14ac:dyDescent="0.25">
      <c r="A157" s="43"/>
      <c r="B157" s="171" t="s">
        <v>19</v>
      </c>
      <c r="C157" s="171"/>
      <c r="D157" s="171"/>
      <c r="E157" s="44"/>
      <c r="F157" s="99">
        <v>12.64</v>
      </c>
      <c r="G157" s="99">
        <v>16.16</v>
      </c>
      <c r="H157" s="99">
        <v>80.139999999999986</v>
      </c>
      <c r="I157" s="99">
        <f>SUM(I154:I156)</f>
        <v>345.9</v>
      </c>
      <c r="J157" s="99">
        <v>0.7</v>
      </c>
    </row>
    <row r="158" spans="1:22" x14ac:dyDescent="0.25">
      <c r="A158" s="46" t="s">
        <v>20</v>
      </c>
      <c r="B158" s="78" t="s">
        <v>218</v>
      </c>
      <c r="C158" s="79"/>
      <c r="D158" s="79"/>
      <c r="E158" s="43">
        <v>100</v>
      </c>
      <c r="F158" s="44">
        <v>0.03</v>
      </c>
      <c r="G158" s="44">
        <v>0.03</v>
      </c>
      <c r="H158" s="44">
        <v>10.68</v>
      </c>
      <c r="I158" s="44">
        <v>43.19</v>
      </c>
      <c r="J158" s="44">
        <v>0.7</v>
      </c>
    </row>
    <row r="159" spans="1:22" x14ac:dyDescent="0.25">
      <c r="A159" s="50"/>
      <c r="B159" s="206" t="s">
        <v>21</v>
      </c>
      <c r="C159" s="206"/>
      <c r="D159" s="206"/>
      <c r="E159" s="44"/>
      <c r="F159" s="44"/>
      <c r="G159" s="44"/>
      <c r="H159" s="44"/>
      <c r="I159" s="44"/>
      <c r="J159" s="44"/>
    </row>
    <row r="160" spans="1:22" x14ac:dyDescent="0.25">
      <c r="A160" s="102" t="s">
        <v>38</v>
      </c>
      <c r="B160" s="171" t="s">
        <v>78</v>
      </c>
      <c r="C160" s="171"/>
      <c r="D160" s="171"/>
      <c r="E160" s="44">
        <v>50</v>
      </c>
      <c r="F160" s="44">
        <v>0.6</v>
      </c>
      <c r="G160" s="44">
        <v>4.0999999999999996</v>
      </c>
      <c r="H160" s="44">
        <v>3.8</v>
      </c>
      <c r="I160" s="44">
        <v>51</v>
      </c>
      <c r="J160" s="44">
        <v>1.2</v>
      </c>
      <c r="K160" s="18"/>
      <c r="L160" s="18"/>
      <c r="M160" s="18"/>
      <c r="N160" s="18"/>
      <c r="O160" s="18"/>
    </row>
    <row r="161" spans="1:21" x14ac:dyDescent="0.25">
      <c r="A161" s="54" t="s">
        <v>95</v>
      </c>
      <c r="B161" s="171" t="s">
        <v>168</v>
      </c>
      <c r="C161" s="171"/>
      <c r="D161" s="171"/>
      <c r="E161" s="44"/>
      <c r="F161" s="44"/>
      <c r="G161" s="44"/>
      <c r="H161" s="44"/>
      <c r="I161" s="44"/>
      <c r="J161" s="44"/>
    </row>
    <row r="162" spans="1:21" x14ac:dyDescent="0.25">
      <c r="A162" s="54"/>
      <c r="B162" s="171" t="s">
        <v>165</v>
      </c>
      <c r="C162" s="171"/>
      <c r="D162" s="171"/>
      <c r="E162" s="44">
        <v>180</v>
      </c>
      <c r="F162" s="44">
        <v>4.5999999999999996</v>
      </c>
      <c r="G162" s="44">
        <v>11.1</v>
      </c>
      <c r="H162" s="161" t="s">
        <v>291</v>
      </c>
      <c r="I162" s="44">
        <v>169</v>
      </c>
      <c r="J162" s="44">
        <v>6.4</v>
      </c>
    </row>
    <row r="163" spans="1:21" x14ac:dyDescent="0.25">
      <c r="A163" s="149" t="s">
        <v>284</v>
      </c>
      <c r="B163" s="190" t="s">
        <v>285</v>
      </c>
      <c r="C163" s="171"/>
      <c r="D163" s="171"/>
      <c r="E163" s="44">
        <v>70</v>
      </c>
      <c r="F163" s="44">
        <v>9.6</v>
      </c>
      <c r="G163" s="44">
        <v>1.4</v>
      </c>
      <c r="H163" s="44">
        <v>5.6</v>
      </c>
      <c r="I163" s="44">
        <v>74</v>
      </c>
      <c r="J163" s="44">
        <v>0.4</v>
      </c>
    </row>
    <row r="164" spans="1:21" x14ac:dyDescent="0.25">
      <c r="A164" s="149" t="s">
        <v>286</v>
      </c>
      <c r="B164" s="190" t="s">
        <v>287</v>
      </c>
      <c r="C164" s="171"/>
      <c r="D164" s="171"/>
      <c r="E164" s="44">
        <v>130</v>
      </c>
      <c r="F164" s="44">
        <v>2.8</v>
      </c>
      <c r="G164" s="44">
        <v>4.0999999999999996</v>
      </c>
      <c r="H164" s="44">
        <v>19.2</v>
      </c>
      <c r="I164" s="44">
        <v>170.7</v>
      </c>
      <c r="J164" s="44">
        <v>8.1999999999999993</v>
      </c>
    </row>
    <row r="165" spans="1:21" x14ac:dyDescent="0.25">
      <c r="A165" s="54" t="s">
        <v>50</v>
      </c>
      <c r="B165" s="189" t="s">
        <v>51</v>
      </c>
      <c r="C165" s="189"/>
      <c r="D165" s="189"/>
      <c r="E165" s="44">
        <v>180</v>
      </c>
      <c r="F165" s="44">
        <v>0.4</v>
      </c>
      <c r="G165" s="44">
        <v>0</v>
      </c>
      <c r="H165" s="44">
        <v>17.899999999999999</v>
      </c>
      <c r="I165" s="44">
        <v>65</v>
      </c>
      <c r="J165" s="44">
        <v>45.1</v>
      </c>
    </row>
    <row r="166" spans="1:21" x14ac:dyDescent="0.25">
      <c r="A166" s="46"/>
      <c r="B166" s="171" t="s">
        <v>26</v>
      </c>
      <c r="C166" s="171"/>
      <c r="D166" s="171"/>
      <c r="E166" s="43">
        <v>20</v>
      </c>
      <c r="F166" s="44">
        <v>1.5</v>
      </c>
      <c r="G166" s="44">
        <v>0.2</v>
      </c>
      <c r="H166" s="44">
        <v>9.6</v>
      </c>
      <c r="I166" s="44">
        <v>47.2</v>
      </c>
      <c r="J166" s="44">
        <v>0</v>
      </c>
    </row>
    <row r="167" spans="1:21" x14ac:dyDescent="0.25">
      <c r="A167" s="46"/>
      <c r="B167" s="171" t="s">
        <v>27</v>
      </c>
      <c r="C167" s="171"/>
      <c r="D167" s="171"/>
      <c r="E167" s="43">
        <v>37.5</v>
      </c>
      <c r="F167" s="44">
        <v>3</v>
      </c>
      <c r="G167" s="44">
        <v>0.42</v>
      </c>
      <c r="H167" s="44">
        <v>17.600000000000001</v>
      </c>
      <c r="I167" s="44">
        <v>86.3</v>
      </c>
      <c r="J167" s="44">
        <v>0</v>
      </c>
    </row>
    <row r="168" spans="1:21" x14ac:dyDescent="0.25">
      <c r="A168" s="43"/>
      <c r="B168" s="171" t="s">
        <v>19</v>
      </c>
      <c r="C168" s="171"/>
      <c r="D168" s="171"/>
      <c r="E168" s="44"/>
      <c r="F168" s="99">
        <v>23.619999999999997</v>
      </c>
      <c r="G168" s="99">
        <v>19.100000000000001</v>
      </c>
      <c r="H168" s="99">
        <v>78.600000000000009</v>
      </c>
      <c r="I168" s="99">
        <f>SUM(I160:I167)</f>
        <v>663.2</v>
      </c>
      <c r="J168" s="99">
        <v>58.800000000000004</v>
      </c>
    </row>
    <row r="169" spans="1:21" x14ac:dyDescent="0.25">
      <c r="A169" s="43"/>
      <c r="B169" s="208" t="s">
        <v>28</v>
      </c>
      <c r="C169" s="209"/>
      <c r="D169" s="210"/>
      <c r="E169" s="44"/>
      <c r="F169" s="44"/>
      <c r="G169" s="44"/>
      <c r="H169" s="44"/>
      <c r="I169" s="44"/>
      <c r="J169" s="44"/>
    </row>
    <row r="170" spans="1:21" x14ac:dyDescent="0.25">
      <c r="A170" s="149" t="s">
        <v>290</v>
      </c>
      <c r="B170" s="243" t="s">
        <v>192</v>
      </c>
      <c r="C170" s="212"/>
      <c r="D170" s="213"/>
      <c r="E170" s="44">
        <v>60</v>
      </c>
      <c r="F170" s="44">
        <v>4.2</v>
      </c>
      <c r="G170" s="44">
        <v>7.2</v>
      </c>
      <c r="H170" s="44">
        <v>39.799999999999997</v>
      </c>
      <c r="I170" s="44">
        <v>281</v>
      </c>
      <c r="J170" s="44">
        <v>0.1</v>
      </c>
      <c r="L170" s="24"/>
      <c r="M170" s="175"/>
      <c r="N170" s="175"/>
      <c r="O170" s="175"/>
      <c r="P170" s="3"/>
      <c r="Q170" s="3"/>
      <c r="R170" s="3"/>
      <c r="S170" s="3"/>
      <c r="T170" s="3"/>
      <c r="U170" s="3"/>
    </row>
    <row r="171" spans="1:21" x14ac:dyDescent="0.25">
      <c r="A171" s="43"/>
      <c r="B171" s="243" t="s">
        <v>101</v>
      </c>
      <c r="C171" s="212"/>
      <c r="D171" s="213"/>
      <c r="E171" s="44">
        <v>180</v>
      </c>
      <c r="F171" s="44">
        <v>5.2</v>
      </c>
      <c r="G171" s="44">
        <v>5.8</v>
      </c>
      <c r="H171" s="44">
        <v>8.5</v>
      </c>
      <c r="I171" s="44">
        <v>32.4</v>
      </c>
      <c r="J171" s="44">
        <v>2.2999999999999998</v>
      </c>
      <c r="L171" s="24"/>
      <c r="M171" s="175"/>
      <c r="N171" s="175"/>
      <c r="O171" s="175"/>
      <c r="P171" s="3"/>
      <c r="Q171" s="3"/>
      <c r="R171" s="3"/>
      <c r="S171" s="3"/>
      <c r="T171" s="3"/>
      <c r="U171" s="3"/>
    </row>
    <row r="172" spans="1:21" x14ac:dyDescent="0.25">
      <c r="A172" s="43"/>
      <c r="B172" s="171" t="s">
        <v>19</v>
      </c>
      <c r="C172" s="171"/>
      <c r="D172" s="171"/>
      <c r="E172" s="44"/>
      <c r="F172" s="99">
        <v>16.439999999999998</v>
      </c>
      <c r="G172" s="99">
        <v>15.670000000000002</v>
      </c>
      <c r="H172" s="99">
        <v>40.4</v>
      </c>
      <c r="I172" s="99">
        <f>SUM(I170:I171)</f>
        <v>313.39999999999998</v>
      </c>
      <c r="J172" s="99">
        <v>0.12000000000000001</v>
      </c>
    </row>
    <row r="173" spans="1:21" x14ac:dyDescent="0.25">
      <c r="A173" s="43"/>
      <c r="B173" s="223" t="s">
        <v>30</v>
      </c>
      <c r="C173" s="223"/>
      <c r="D173" s="223"/>
      <c r="E173" s="44"/>
      <c r="F173" s="44">
        <f>SUM(F157,F158,F168,F172)</f>
        <v>52.73</v>
      </c>
      <c r="G173" s="44">
        <f>SUM(G157,G158,G168,G172)</f>
        <v>50.960000000000008</v>
      </c>
      <c r="H173" s="44">
        <f>SUM(H157,H158,H168,H172)</f>
        <v>209.82000000000002</v>
      </c>
      <c r="I173" s="44">
        <f>SUM(I157,I158,I168,I172)</f>
        <v>1365.69</v>
      </c>
      <c r="J173" s="44">
        <f>SUM(J157,J158,J168,J172)</f>
        <v>60.32</v>
      </c>
    </row>
    <row r="174" spans="1:21" x14ac:dyDescent="0.25">
      <c r="A174" s="43" t="s">
        <v>84</v>
      </c>
      <c r="B174" s="271"/>
      <c r="C174" s="272"/>
      <c r="D174" s="273"/>
      <c r="E174" s="44"/>
      <c r="F174" s="44"/>
      <c r="G174" s="44"/>
      <c r="H174" s="44"/>
      <c r="I174" s="106">
        <f>(I173)*100/1800</f>
        <v>75.87166666666667</v>
      </c>
      <c r="J174" s="44"/>
    </row>
    <row r="175" spans="1:21" x14ac:dyDescent="0.25">
      <c r="A175" s="206" t="s">
        <v>85</v>
      </c>
      <c r="B175" s="206"/>
      <c r="C175" s="206"/>
      <c r="D175" s="206"/>
      <c r="E175" s="206"/>
      <c r="F175" s="206"/>
      <c r="G175" s="206"/>
      <c r="H175" s="206"/>
      <c r="I175" s="206"/>
      <c r="J175" s="206"/>
    </row>
    <row r="176" spans="1:21" x14ac:dyDescent="0.25">
      <c r="A176" s="43"/>
      <c r="B176" s="217" t="s">
        <v>14</v>
      </c>
      <c r="C176" s="218"/>
      <c r="D176" s="219"/>
      <c r="E176" s="44"/>
      <c r="F176" s="44"/>
      <c r="G176" s="44"/>
      <c r="H176" s="44"/>
      <c r="I176" s="44"/>
      <c r="J176" s="44"/>
    </row>
    <row r="177" spans="1:10" x14ac:dyDescent="0.25">
      <c r="A177" s="54" t="s">
        <v>86</v>
      </c>
      <c r="B177" s="171" t="s">
        <v>87</v>
      </c>
      <c r="C177" s="171"/>
      <c r="D177" s="171"/>
      <c r="E177" s="44">
        <v>200</v>
      </c>
      <c r="F177" s="44">
        <v>5.0999999999999996</v>
      </c>
      <c r="G177" s="44">
        <v>5.9</v>
      </c>
      <c r="H177" s="44">
        <v>24.7</v>
      </c>
      <c r="I177" s="44">
        <v>172</v>
      </c>
      <c r="J177" s="44">
        <v>0.53</v>
      </c>
    </row>
    <row r="178" spans="1:10" x14ac:dyDescent="0.25">
      <c r="A178" s="42" t="s">
        <v>15</v>
      </c>
      <c r="B178" s="171" t="s">
        <v>16</v>
      </c>
      <c r="C178" s="171"/>
      <c r="D178" s="171"/>
      <c r="E178" s="43">
        <v>200</v>
      </c>
      <c r="F178" s="44">
        <v>3</v>
      </c>
      <c r="G178" s="44">
        <v>2.9</v>
      </c>
      <c r="H178" s="44">
        <v>13.4</v>
      </c>
      <c r="I178" s="44">
        <v>89</v>
      </c>
      <c r="J178" s="44">
        <v>0.52</v>
      </c>
    </row>
    <row r="179" spans="1:10" x14ac:dyDescent="0.25">
      <c r="A179" s="42" t="s">
        <v>176</v>
      </c>
      <c r="B179" s="171" t="s">
        <v>198</v>
      </c>
      <c r="C179" s="171"/>
      <c r="D179" s="171"/>
      <c r="E179" s="46" t="s">
        <v>199</v>
      </c>
      <c r="F179" s="44">
        <v>4.9000000000000004</v>
      </c>
      <c r="G179" s="44">
        <v>2.9</v>
      </c>
      <c r="H179" s="44">
        <v>14</v>
      </c>
      <c r="I179" s="44">
        <v>104</v>
      </c>
      <c r="J179" s="44">
        <v>7.0000000000000007E-2</v>
      </c>
    </row>
    <row r="180" spans="1:10" x14ac:dyDescent="0.25">
      <c r="A180" s="43"/>
      <c r="B180" s="170" t="s">
        <v>19</v>
      </c>
      <c r="C180" s="170"/>
      <c r="D180" s="170"/>
      <c r="E180" s="44"/>
      <c r="F180" s="99">
        <f>SUM(F177:F179)</f>
        <v>13</v>
      </c>
      <c r="G180" s="99">
        <f>SUM(G177:G179)</f>
        <v>11.700000000000001</v>
      </c>
      <c r="H180" s="99">
        <f>SUM(H177:H179)</f>
        <v>52.1</v>
      </c>
      <c r="I180" s="99">
        <f>SUM(I177:I179)</f>
        <v>365</v>
      </c>
      <c r="J180" s="99">
        <f>SUM(J177:J179)</f>
        <v>1.1200000000000001</v>
      </c>
    </row>
    <row r="181" spans="1:10" x14ac:dyDescent="0.25">
      <c r="A181" s="46" t="s">
        <v>20</v>
      </c>
      <c r="B181" s="186" t="s">
        <v>212</v>
      </c>
      <c r="C181" s="165"/>
      <c r="D181" s="166"/>
      <c r="E181" s="43">
        <v>100</v>
      </c>
      <c r="F181" s="44">
        <v>0.03</v>
      </c>
      <c r="G181" s="44">
        <v>0.03</v>
      </c>
      <c r="H181" s="44">
        <v>10.68</v>
      </c>
      <c r="I181" s="44">
        <v>43.19</v>
      </c>
      <c r="J181" s="44">
        <v>0.7</v>
      </c>
    </row>
    <row r="182" spans="1:10" x14ac:dyDescent="0.25">
      <c r="A182" s="43"/>
      <c r="B182" s="206" t="s">
        <v>21</v>
      </c>
      <c r="C182" s="206"/>
      <c r="D182" s="206"/>
      <c r="E182" s="43"/>
      <c r="F182" s="43"/>
      <c r="G182" s="43"/>
      <c r="H182" s="43"/>
      <c r="I182" s="43"/>
      <c r="J182" s="43"/>
    </row>
    <row r="183" spans="1:10" x14ac:dyDescent="0.25">
      <c r="A183" s="152" t="s">
        <v>170</v>
      </c>
      <c r="B183" s="252" t="s">
        <v>242</v>
      </c>
      <c r="C183" s="253"/>
      <c r="D183" s="254"/>
      <c r="E183" s="162" t="s">
        <v>145</v>
      </c>
      <c r="F183" s="87">
        <v>1.55</v>
      </c>
      <c r="G183" s="87">
        <v>1.85</v>
      </c>
      <c r="H183" s="87">
        <v>3.2</v>
      </c>
      <c r="I183" s="87">
        <v>36</v>
      </c>
      <c r="J183" s="87">
        <v>4.9000000000000004</v>
      </c>
    </row>
    <row r="184" spans="1:10" x14ac:dyDescent="0.25">
      <c r="A184" s="72" t="s">
        <v>88</v>
      </c>
      <c r="B184" s="194" t="s">
        <v>89</v>
      </c>
      <c r="C184" s="194"/>
      <c r="D184" s="194"/>
      <c r="E184" s="44">
        <v>180</v>
      </c>
      <c r="F184" s="44">
        <v>1.53</v>
      </c>
      <c r="G184" s="44">
        <v>3.9</v>
      </c>
      <c r="H184" s="44">
        <v>12.3</v>
      </c>
      <c r="I184" s="44">
        <v>83.7</v>
      </c>
      <c r="J184" s="44">
        <v>4.8</v>
      </c>
    </row>
    <row r="185" spans="1:10" x14ac:dyDescent="0.25">
      <c r="A185" s="139" t="s">
        <v>24</v>
      </c>
      <c r="B185" s="157" t="s">
        <v>239</v>
      </c>
      <c r="C185" s="154"/>
      <c r="D185" s="155"/>
      <c r="E185" s="44">
        <v>150</v>
      </c>
      <c r="F185" s="44">
        <v>3.1</v>
      </c>
      <c r="G185" s="44">
        <v>4.2</v>
      </c>
      <c r="H185" s="44">
        <v>20.6</v>
      </c>
      <c r="I185" s="44">
        <v>135</v>
      </c>
      <c r="J185" s="44">
        <v>10.74</v>
      </c>
    </row>
    <row r="186" spans="1:10" x14ac:dyDescent="0.25">
      <c r="A186" s="139" t="s">
        <v>292</v>
      </c>
      <c r="B186" s="274" t="s">
        <v>293</v>
      </c>
      <c r="C186" s="275"/>
      <c r="D186" s="276"/>
      <c r="E186" s="128">
        <v>60</v>
      </c>
      <c r="F186" s="44">
        <v>9.4</v>
      </c>
      <c r="G186" s="44">
        <v>11.7</v>
      </c>
      <c r="H186" s="44">
        <v>1.9</v>
      </c>
      <c r="I186" s="44">
        <v>150.6</v>
      </c>
      <c r="J186" s="44">
        <v>0</v>
      </c>
    </row>
    <row r="187" spans="1:10" x14ac:dyDescent="0.25">
      <c r="A187" s="72" t="s">
        <v>90</v>
      </c>
      <c r="B187" s="194" t="s">
        <v>189</v>
      </c>
      <c r="C187" s="194"/>
      <c r="D187" s="194"/>
      <c r="E187" s="44">
        <v>180</v>
      </c>
      <c r="F187" s="44">
        <v>0.09</v>
      </c>
      <c r="G187" s="44">
        <v>0</v>
      </c>
      <c r="H187" s="44">
        <v>22.05</v>
      </c>
      <c r="I187" s="44">
        <v>86.4</v>
      </c>
      <c r="J187" s="44">
        <v>46.08</v>
      </c>
    </row>
    <row r="188" spans="1:10" x14ac:dyDescent="0.25">
      <c r="A188" s="44"/>
      <c r="B188" s="171" t="s">
        <v>26</v>
      </c>
      <c r="C188" s="171"/>
      <c r="D188" s="171"/>
      <c r="E188" s="43">
        <v>30</v>
      </c>
      <c r="F188" s="44">
        <v>2.2999999999999998</v>
      </c>
      <c r="G188" s="44">
        <v>0.28000000000000003</v>
      </c>
      <c r="H188" s="44">
        <v>14.37</v>
      </c>
      <c r="I188" s="44">
        <v>70.8</v>
      </c>
      <c r="J188" s="44">
        <v>0</v>
      </c>
    </row>
    <row r="189" spans="1:10" x14ac:dyDescent="0.25">
      <c r="A189" s="44"/>
      <c r="B189" s="194" t="s">
        <v>27</v>
      </c>
      <c r="C189" s="194"/>
      <c r="D189" s="194"/>
      <c r="E189" s="44">
        <v>37.5</v>
      </c>
      <c r="F189" s="44">
        <v>3</v>
      </c>
      <c r="G189" s="44">
        <v>0.4</v>
      </c>
      <c r="H189" s="44">
        <v>17.600000000000001</v>
      </c>
      <c r="I189" s="44">
        <v>86.3</v>
      </c>
      <c r="J189" s="44">
        <v>0</v>
      </c>
    </row>
    <row r="190" spans="1:10" x14ac:dyDescent="0.25">
      <c r="A190" s="44"/>
      <c r="B190" s="266" t="s">
        <v>19</v>
      </c>
      <c r="C190" s="266"/>
      <c r="D190" s="266"/>
      <c r="E190" s="44"/>
      <c r="F190" s="99">
        <f>SUM(F183:F189)</f>
        <v>20.97</v>
      </c>
      <c r="G190" s="99">
        <f>SUM(G183:G189)</f>
        <v>22.33</v>
      </c>
      <c r="H190" s="99">
        <f>SUM(H183:H189)</f>
        <v>92.02000000000001</v>
      </c>
      <c r="I190" s="99">
        <f>SUM(I183:I189)</f>
        <v>648.79999999999984</v>
      </c>
      <c r="J190" s="99">
        <f>SUM(J183:J189)</f>
        <v>66.52</v>
      </c>
    </row>
    <row r="191" spans="1:10" x14ac:dyDescent="0.25">
      <c r="A191" s="44"/>
      <c r="B191" s="167" t="s">
        <v>28</v>
      </c>
      <c r="C191" s="168"/>
      <c r="D191" s="169"/>
      <c r="E191" s="44"/>
      <c r="F191" s="44"/>
      <c r="G191" s="44"/>
      <c r="H191" s="44"/>
      <c r="I191" s="44"/>
      <c r="J191" s="44"/>
    </row>
    <row r="192" spans="1:10" x14ac:dyDescent="0.25">
      <c r="A192" s="44"/>
      <c r="B192" s="171" t="s">
        <v>41</v>
      </c>
      <c r="C192" s="171"/>
      <c r="D192" s="171"/>
      <c r="E192" s="44">
        <v>180</v>
      </c>
      <c r="F192" s="44">
        <v>5.2</v>
      </c>
      <c r="G192" s="44">
        <v>5.3</v>
      </c>
      <c r="H192" s="44">
        <v>8.1</v>
      </c>
      <c r="I192" s="44">
        <v>100</v>
      </c>
      <c r="J192" s="44">
        <v>0</v>
      </c>
    </row>
    <row r="193" spans="1:11" x14ac:dyDescent="0.25">
      <c r="A193" s="139" t="s">
        <v>294</v>
      </c>
      <c r="B193" s="267" t="s">
        <v>295</v>
      </c>
      <c r="C193" s="194"/>
      <c r="D193" s="194"/>
      <c r="E193" s="44">
        <v>100</v>
      </c>
      <c r="F193" s="44">
        <v>5.5</v>
      </c>
      <c r="G193" s="44">
        <v>5.2</v>
      </c>
      <c r="H193" s="44">
        <v>31.1</v>
      </c>
      <c r="I193" s="44">
        <v>193.1</v>
      </c>
      <c r="J193" s="44">
        <v>0.2</v>
      </c>
    </row>
    <row r="194" spans="1:11" x14ac:dyDescent="0.25">
      <c r="A194" s="44"/>
      <c r="B194" s="266" t="s">
        <v>19</v>
      </c>
      <c r="C194" s="266"/>
      <c r="D194" s="266"/>
      <c r="E194" s="44"/>
      <c r="F194" s="99">
        <f>SUM(F192:F193)</f>
        <v>10.7</v>
      </c>
      <c r="G194" s="99">
        <f>SUM(G192:G193)</f>
        <v>10.5</v>
      </c>
      <c r="H194" s="99">
        <f>SUM(H192:H193)</f>
        <v>39.200000000000003</v>
      </c>
      <c r="I194" s="99">
        <f>SUM(I192:I193)</f>
        <v>293.10000000000002</v>
      </c>
      <c r="J194" s="99">
        <f>SUM(J192:J193)</f>
        <v>0.2</v>
      </c>
    </row>
    <row r="195" spans="1:11" x14ac:dyDescent="0.25">
      <c r="A195" s="117"/>
      <c r="B195" s="244" t="s">
        <v>30</v>
      </c>
      <c r="C195" s="245"/>
      <c r="D195" s="246"/>
      <c r="E195" s="44"/>
      <c r="F195" s="44">
        <v>50.790000000000006</v>
      </c>
      <c r="G195" s="44">
        <v>48.120000000000005</v>
      </c>
      <c r="H195" s="44">
        <v>207.17000000000002</v>
      </c>
      <c r="I195" s="44">
        <f>SUM(I180,I190,I181,I194)</f>
        <v>1350.0899999999997</v>
      </c>
      <c r="J195" s="44">
        <v>89.220000000000013</v>
      </c>
    </row>
    <row r="196" spans="1:11" x14ac:dyDescent="0.25">
      <c r="A196" s="117"/>
      <c r="B196" s="118"/>
      <c r="C196" s="119"/>
      <c r="D196" s="120"/>
      <c r="E196" s="44"/>
      <c r="F196" s="44"/>
      <c r="G196" s="44"/>
      <c r="H196" s="44"/>
      <c r="I196" s="106">
        <f>(I195)*100/1800</f>
        <v>75.004999999999981</v>
      </c>
      <c r="J196" s="44"/>
    </row>
    <row r="197" spans="1:11" x14ac:dyDescent="0.25">
      <c r="A197" s="206" t="s">
        <v>91</v>
      </c>
      <c r="B197" s="206"/>
      <c r="C197" s="206"/>
      <c r="D197" s="206"/>
      <c r="E197" s="206"/>
      <c r="F197" s="206"/>
      <c r="G197" s="206"/>
      <c r="H197" s="206"/>
      <c r="I197" s="206"/>
      <c r="J197" s="206"/>
    </row>
    <row r="198" spans="1:11" x14ac:dyDescent="0.25">
      <c r="A198" s="54"/>
      <c r="B198" s="217" t="s">
        <v>14</v>
      </c>
      <c r="C198" s="218"/>
      <c r="D198" s="219"/>
      <c r="E198" s="71"/>
      <c r="F198" s="61"/>
      <c r="G198" s="61"/>
      <c r="H198" s="61"/>
      <c r="I198" s="61"/>
      <c r="J198" s="61"/>
    </row>
    <row r="199" spans="1:11" x14ac:dyDescent="0.25">
      <c r="A199" s="54" t="s">
        <v>92</v>
      </c>
      <c r="B199" s="231" t="s">
        <v>93</v>
      </c>
      <c r="C199" s="232"/>
      <c r="D199" s="233"/>
      <c r="E199" s="140" t="s">
        <v>70</v>
      </c>
      <c r="F199" s="61">
        <v>5.9</v>
      </c>
      <c r="G199" s="61">
        <v>5.4</v>
      </c>
      <c r="H199" s="61">
        <v>29.3</v>
      </c>
      <c r="I199" s="61">
        <v>185</v>
      </c>
      <c r="J199" s="61">
        <v>0.4</v>
      </c>
      <c r="K199" s="27"/>
    </row>
    <row r="200" spans="1:11" x14ac:dyDescent="0.25">
      <c r="A200" s="54"/>
      <c r="B200" s="211" t="s">
        <v>94</v>
      </c>
      <c r="C200" s="212"/>
      <c r="D200" s="213"/>
      <c r="E200" s="71"/>
      <c r="F200" s="61"/>
      <c r="G200" s="61"/>
      <c r="H200" s="61"/>
      <c r="I200" s="61"/>
      <c r="J200" s="61"/>
    </row>
    <row r="201" spans="1:11" x14ac:dyDescent="0.25">
      <c r="A201" s="42" t="s">
        <v>43</v>
      </c>
      <c r="B201" s="171" t="s">
        <v>44</v>
      </c>
      <c r="C201" s="171"/>
      <c r="D201" s="171"/>
      <c r="E201" s="43">
        <v>200</v>
      </c>
      <c r="F201" s="44">
        <v>1.4</v>
      </c>
      <c r="G201" s="44">
        <v>1.4</v>
      </c>
      <c r="H201" s="44">
        <v>11.2</v>
      </c>
      <c r="I201" s="44">
        <v>61</v>
      </c>
      <c r="J201" s="44">
        <v>0.3</v>
      </c>
    </row>
    <row r="202" spans="1:11" x14ac:dyDescent="0.25">
      <c r="A202" s="42" t="s">
        <v>17</v>
      </c>
      <c r="B202" s="257" t="s">
        <v>268</v>
      </c>
      <c r="C202" s="232"/>
      <c r="D202" s="233"/>
      <c r="E202" s="144" t="s">
        <v>235</v>
      </c>
      <c r="F202" s="61">
        <v>2.6</v>
      </c>
      <c r="G202" s="61">
        <v>4.0999999999999996</v>
      </c>
      <c r="H202" s="61">
        <v>15.7</v>
      </c>
      <c r="I202" s="61">
        <v>111.5</v>
      </c>
      <c r="J202" s="61">
        <v>0</v>
      </c>
      <c r="K202" s="27"/>
    </row>
    <row r="203" spans="1:11" x14ac:dyDescent="0.25">
      <c r="A203" s="54"/>
      <c r="B203" s="208" t="s">
        <v>19</v>
      </c>
      <c r="C203" s="209"/>
      <c r="D203" s="210"/>
      <c r="E203" s="71"/>
      <c r="F203" s="83">
        <f>SUM(F199:F202)</f>
        <v>9.9</v>
      </c>
      <c r="G203" s="83">
        <f>SUM(G199:G202)</f>
        <v>10.9</v>
      </c>
      <c r="H203" s="83">
        <f>SUM(H199:H202)</f>
        <v>56.2</v>
      </c>
      <c r="I203" s="83">
        <v>357.5</v>
      </c>
      <c r="J203" s="83">
        <f>SUM(J199:J202)</f>
        <v>0.7</v>
      </c>
    </row>
    <row r="204" spans="1:11" x14ac:dyDescent="0.25">
      <c r="A204" s="42" t="s">
        <v>20</v>
      </c>
      <c r="B204" s="164" t="s">
        <v>251</v>
      </c>
      <c r="C204" s="165"/>
      <c r="D204" s="166"/>
      <c r="E204" s="46">
        <v>100</v>
      </c>
      <c r="F204" s="83">
        <v>0.4</v>
      </c>
      <c r="G204" s="83">
        <v>0.4</v>
      </c>
      <c r="H204" s="83">
        <v>9.8000000000000007</v>
      </c>
      <c r="I204" s="83">
        <v>42.7</v>
      </c>
      <c r="J204" s="83">
        <v>10</v>
      </c>
    </row>
    <row r="205" spans="1:11" x14ac:dyDescent="0.25">
      <c r="A205" s="54"/>
      <c r="B205" s="217" t="s">
        <v>21</v>
      </c>
      <c r="C205" s="218"/>
      <c r="D205" s="219"/>
      <c r="E205" s="71"/>
      <c r="F205" s="61"/>
      <c r="G205" s="61"/>
      <c r="H205" s="61"/>
      <c r="I205" s="61"/>
      <c r="J205" s="61"/>
      <c r="K205" s="27"/>
    </row>
    <row r="206" spans="1:11" x14ac:dyDescent="0.25">
      <c r="A206" s="160" t="s">
        <v>46</v>
      </c>
      <c r="B206" s="257" t="s">
        <v>296</v>
      </c>
      <c r="C206" s="232"/>
      <c r="D206" s="233"/>
      <c r="E206" s="140" t="s">
        <v>70</v>
      </c>
      <c r="F206" s="61">
        <v>3.8</v>
      </c>
      <c r="G206" s="61">
        <v>3.6</v>
      </c>
      <c r="H206" s="61">
        <v>16.7</v>
      </c>
      <c r="I206" s="61">
        <v>106</v>
      </c>
      <c r="J206" s="61">
        <v>4.0999999999999996</v>
      </c>
    </row>
    <row r="207" spans="1:11" x14ac:dyDescent="0.25">
      <c r="A207" s="160" t="s">
        <v>297</v>
      </c>
      <c r="B207" s="252" t="s">
        <v>298</v>
      </c>
      <c r="C207" s="253"/>
      <c r="D207" s="254"/>
      <c r="E207" s="140" t="s">
        <v>99</v>
      </c>
      <c r="F207" s="61">
        <v>17.8</v>
      </c>
      <c r="G207" s="61">
        <v>19.600000000000001</v>
      </c>
      <c r="H207" s="61">
        <v>19.2</v>
      </c>
      <c r="I207" s="61">
        <v>266</v>
      </c>
      <c r="J207" s="61">
        <v>5.0999999999999996</v>
      </c>
    </row>
    <row r="208" spans="1:11" x14ac:dyDescent="0.25">
      <c r="A208" s="160" t="s">
        <v>265</v>
      </c>
      <c r="B208" s="225" t="s">
        <v>266</v>
      </c>
      <c r="C208" s="189"/>
      <c r="D208" s="189"/>
      <c r="E208" s="44">
        <v>180</v>
      </c>
      <c r="F208" s="44">
        <v>0.2</v>
      </c>
      <c r="G208" s="44">
        <v>0.1</v>
      </c>
      <c r="H208" s="44">
        <v>16.3</v>
      </c>
      <c r="I208" s="44">
        <v>59</v>
      </c>
      <c r="J208" s="44">
        <v>80.099999999999994</v>
      </c>
    </row>
    <row r="209" spans="1:15" x14ac:dyDescent="0.25">
      <c r="A209" s="163" t="s">
        <v>269</v>
      </c>
      <c r="B209" s="190" t="s">
        <v>299</v>
      </c>
      <c r="C209" s="171"/>
      <c r="D209" s="171"/>
      <c r="E209" s="43">
        <v>60</v>
      </c>
      <c r="F209" s="44">
        <v>1</v>
      </c>
      <c r="G209" s="44">
        <v>4</v>
      </c>
      <c r="H209" s="44">
        <v>6.2</v>
      </c>
      <c r="I209" s="44">
        <v>64</v>
      </c>
      <c r="J209" s="44">
        <v>18.3</v>
      </c>
    </row>
    <row r="210" spans="1:15" x14ac:dyDescent="0.25">
      <c r="A210" s="72"/>
      <c r="B210" s="230" t="s">
        <v>27</v>
      </c>
      <c r="C210" s="173"/>
      <c r="D210" s="174"/>
      <c r="E210" s="140" t="s">
        <v>232</v>
      </c>
      <c r="F210" s="61">
        <v>3</v>
      </c>
      <c r="G210" s="61">
        <v>0.4</v>
      </c>
      <c r="H210" s="61">
        <v>17.600000000000001</v>
      </c>
      <c r="I210" s="61">
        <v>86.3</v>
      </c>
      <c r="J210" s="61">
        <v>0</v>
      </c>
    </row>
    <row r="211" spans="1:15" x14ac:dyDescent="0.25">
      <c r="A211" s="72"/>
      <c r="B211" s="172" t="s">
        <v>300</v>
      </c>
      <c r="C211" s="168"/>
      <c r="D211" s="169"/>
      <c r="E211" s="140" t="s">
        <v>69</v>
      </c>
      <c r="F211" s="91">
        <v>2.2999999999999998</v>
      </c>
      <c r="G211" s="91">
        <v>0.3</v>
      </c>
      <c r="H211" s="91">
        <v>14.1</v>
      </c>
      <c r="I211" s="91">
        <v>70.8</v>
      </c>
      <c r="J211" s="91">
        <v>0</v>
      </c>
      <c r="K211" s="27"/>
      <c r="L211" s="37"/>
      <c r="M211" s="37"/>
      <c r="N211" s="37"/>
      <c r="O211" s="37"/>
    </row>
    <row r="212" spans="1:15" x14ac:dyDescent="0.25">
      <c r="A212" s="72"/>
      <c r="B212" s="167" t="s">
        <v>19</v>
      </c>
      <c r="C212" s="168"/>
      <c r="D212" s="169"/>
      <c r="E212" s="71"/>
      <c r="F212" s="93">
        <f>SUM(F206:F211)</f>
        <v>28.1</v>
      </c>
      <c r="G212" s="93">
        <f>SUM(G206:G211)</f>
        <v>28.000000000000004</v>
      </c>
      <c r="H212" s="93">
        <f>SUM(H206:H211)</f>
        <v>90.1</v>
      </c>
      <c r="I212" s="93">
        <f>SUM(I206:I211)</f>
        <v>652.09999999999991</v>
      </c>
      <c r="J212" s="93">
        <f>SUM(J206:J211)</f>
        <v>107.6</v>
      </c>
    </row>
    <row r="213" spans="1:15" x14ac:dyDescent="0.25">
      <c r="A213" s="54"/>
      <c r="B213" s="230"/>
      <c r="C213" s="173"/>
      <c r="D213" s="174"/>
      <c r="E213" s="44"/>
      <c r="F213" s="44"/>
      <c r="G213" s="44"/>
      <c r="H213" s="44"/>
      <c r="I213" s="44"/>
      <c r="J213" s="44"/>
    </row>
    <row r="214" spans="1:15" ht="15" customHeight="1" x14ac:dyDescent="0.25">
      <c r="A214" s="54"/>
      <c r="B214" s="268" t="s">
        <v>28</v>
      </c>
      <c r="C214" s="269"/>
      <c r="D214" s="270"/>
      <c r="E214" s="68"/>
      <c r="F214" s="61"/>
      <c r="G214" s="61"/>
      <c r="H214" s="61"/>
      <c r="I214" s="61"/>
      <c r="J214" s="61"/>
    </row>
    <row r="215" spans="1:15" x14ac:dyDescent="0.25">
      <c r="A215" s="54"/>
      <c r="B215" s="243" t="s">
        <v>41</v>
      </c>
      <c r="C215" s="212"/>
      <c r="D215" s="213"/>
      <c r="E215" s="44">
        <v>180</v>
      </c>
      <c r="F215" s="44">
        <v>5.2</v>
      </c>
      <c r="G215" s="44">
        <v>5.3</v>
      </c>
      <c r="H215" s="44">
        <v>8.1</v>
      </c>
      <c r="I215" s="44">
        <v>100</v>
      </c>
      <c r="J215" s="44">
        <v>1</v>
      </c>
      <c r="K215" s="27"/>
    </row>
    <row r="216" spans="1:15" x14ac:dyDescent="0.25">
      <c r="A216" s="149" t="s">
        <v>301</v>
      </c>
      <c r="B216" s="183" t="s">
        <v>302</v>
      </c>
      <c r="C216" s="184"/>
      <c r="D216" s="185"/>
      <c r="E216" s="68">
        <v>100</v>
      </c>
      <c r="F216" s="61">
        <v>12</v>
      </c>
      <c r="G216" s="61">
        <v>9.1999999999999993</v>
      </c>
      <c r="H216" s="61">
        <v>15.6</v>
      </c>
      <c r="I216" s="61">
        <v>195</v>
      </c>
      <c r="J216" s="61">
        <v>0.62</v>
      </c>
    </row>
    <row r="217" spans="1:15" x14ac:dyDescent="0.25">
      <c r="A217" s="94"/>
      <c r="B217" s="167" t="s">
        <v>19</v>
      </c>
      <c r="C217" s="168"/>
      <c r="D217" s="169"/>
      <c r="E217" s="89"/>
      <c r="F217" s="98">
        <f>SUM(F215:F216)</f>
        <v>17.2</v>
      </c>
      <c r="G217" s="98">
        <f>SUM(G215:G216)</f>
        <v>14.5</v>
      </c>
      <c r="H217" s="98">
        <f>SUM(H215:H216)</f>
        <v>23.7</v>
      </c>
      <c r="I217" s="121">
        <f>SUM(I215:I216)</f>
        <v>295</v>
      </c>
      <c r="J217" s="98">
        <f>SUM(J215:J216)</f>
        <v>1.62</v>
      </c>
    </row>
    <row r="218" spans="1:15" x14ac:dyDescent="0.25">
      <c r="A218" s="44"/>
      <c r="B218" s="244" t="s">
        <v>30</v>
      </c>
      <c r="C218" s="245"/>
      <c r="D218" s="246"/>
      <c r="E218" s="44"/>
      <c r="F218" s="44">
        <f>SUM(F217,F212,F204,F203)</f>
        <v>55.599999999999994</v>
      </c>
      <c r="G218" s="44">
        <f>SUM(G203,G204,G212,G217)</f>
        <v>53.800000000000004</v>
      </c>
      <c r="H218" s="44">
        <f>SUM(H203,H204,H212,H217)</f>
        <v>179.79999999999998</v>
      </c>
      <c r="I218" s="44">
        <f>SUM(I203,I204,I212,I217)</f>
        <v>1347.3</v>
      </c>
      <c r="J218" s="44">
        <f>SUM(J203,J204,J212,J217)</f>
        <v>119.92</v>
      </c>
    </row>
    <row r="219" spans="1:15" x14ac:dyDescent="0.25">
      <c r="A219" s="94" t="s">
        <v>52</v>
      </c>
      <c r="B219" s="167"/>
      <c r="C219" s="168"/>
      <c r="D219" s="169"/>
      <c r="E219" s="44"/>
      <c r="F219" s="44"/>
      <c r="G219" s="44"/>
      <c r="H219" s="44"/>
      <c r="I219" s="106">
        <f>I218*100/1800</f>
        <v>74.849999999999994</v>
      </c>
      <c r="J219" s="44"/>
    </row>
    <row r="220" spans="1:15" x14ac:dyDescent="0.25">
      <c r="A220" s="240" t="s">
        <v>98</v>
      </c>
      <c r="B220" s="241"/>
      <c r="C220" s="241"/>
      <c r="D220" s="241"/>
      <c r="E220" s="241"/>
      <c r="F220" s="241"/>
      <c r="G220" s="241"/>
      <c r="H220" s="241"/>
      <c r="I220" s="241"/>
      <c r="J220" s="242"/>
    </row>
    <row r="221" spans="1:15" x14ac:dyDescent="0.25">
      <c r="A221" s="54"/>
      <c r="B221" s="217" t="s">
        <v>14</v>
      </c>
      <c r="C221" s="218"/>
      <c r="D221" s="219"/>
      <c r="E221" s="71"/>
      <c r="F221" s="61"/>
      <c r="G221" s="61"/>
      <c r="H221" s="61"/>
      <c r="I221" s="61"/>
      <c r="J221" s="61"/>
    </row>
    <row r="222" spans="1:15" x14ac:dyDescent="0.25">
      <c r="A222" s="149" t="s">
        <v>61</v>
      </c>
      <c r="B222" s="243" t="s">
        <v>276</v>
      </c>
      <c r="C222" s="212"/>
      <c r="D222" s="213"/>
      <c r="E222" s="128">
        <v>100</v>
      </c>
      <c r="F222" s="44">
        <v>9.8000000000000007</v>
      </c>
      <c r="G222" s="44">
        <v>13.1</v>
      </c>
      <c r="H222" s="44">
        <v>1.7</v>
      </c>
      <c r="I222" s="44">
        <v>164</v>
      </c>
      <c r="J222" s="44">
        <v>0.1</v>
      </c>
    </row>
    <row r="223" spans="1:15" x14ac:dyDescent="0.25">
      <c r="A223" s="149" t="s">
        <v>15</v>
      </c>
      <c r="B223" s="243" t="s">
        <v>16</v>
      </c>
      <c r="C223" s="212"/>
      <c r="D223" s="213"/>
      <c r="E223" s="140" t="s">
        <v>68</v>
      </c>
      <c r="F223" s="61">
        <v>3</v>
      </c>
      <c r="G223" s="61">
        <v>2.9</v>
      </c>
      <c r="H223" s="61">
        <v>13.4</v>
      </c>
      <c r="I223" s="61">
        <v>89</v>
      </c>
      <c r="J223" s="61">
        <v>0.5</v>
      </c>
    </row>
    <row r="224" spans="1:15" x14ac:dyDescent="0.25">
      <c r="A224" s="45"/>
      <c r="B224" s="164" t="s">
        <v>303</v>
      </c>
      <c r="C224" s="165"/>
      <c r="D224" s="166"/>
      <c r="E224" s="144" t="s">
        <v>249</v>
      </c>
      <c r="F224" s="61">
        <v>3.1</v>
      </c>
      <c r="G224" s="61">
        <v>3.1</v>
      </c>
      <c r="H224" s="61">
        <v>13</v>
      </c>
      <c r="I224" s="61">
        <v>100.1</v>
      </c>
      <c r="J224" s="61">
        <v>0.1</v>
      </c>
    </row>
    <row r="225" spans="1:21" x14ac:dyDescent="0.25">
      <c r="A225" s="42"/>
      <c r="B225" s="231"/>
      <c r="C225" s="232"/>
      <c r="D225" s="233"/>
      <c r="E225" s="60"/>
      <c r="F225" s="61"/>
      <c r="G225" s="61"/>
      <c r="H225" s="61"/>
      <c r="I225" s="61"/>
      <c r="J225" s="61"/>
      <c r="K225" s="27"/>
    </row>
    <row r="226" spans="1:21" x14ac:dyDescent="0.25">
      <c r="A226" s="54"/>
      <c r="B226" s="208" t="s">
        <v>19</v>
      </c>
      <c r="C226" s="209"/>
      <c r="D226" s="210"/>
      <c r="E226" s="71"/>
      <c r="F226" s="83">
        <f>SUM(F222:F225)</f>
        <v>15.9</v>
      </c>
      <c r="G226" s="83">
        <f>SUM(G222:G225)</f>
        <v>19.100000000000001</v>
      </c>
      <c r="H226" s="83">
        <f>SUM(H222:H225)</f>
        <v>28.1</v>
      </c>
      <c r="I226" s="83">
        <f>SUM(I222:I225)</f>
        <v>353.1</v>
      </c>
      <c r="J226" s="83">
        <f>SUM(J222:J225)</f>
        <v>0.7</v>
      </c>
    </row>
    <row r="227" spans="1:21" x14ac:dyDescent="0.25">
      <c r="A227" s="42" t="s">
        <v>20</v>
      </c>
      <c r="B227" s="164" t="s">
        <v>304</v>
      </c>
      <c r="C227" s="165"/>
      <c r="D227" s="166"/>
      <c r="E227" s="46">
        <v>100</v>
      </c>
      <c r="F227" s="83">
        <v>0.03</v>
      </c>
      <c r="G227" s="83">
        <v>0.03</v>
      </c>
      <c r="H227" s="83">
        <v>10.68</v>
      </c>
      <c r="I227" s="83">
        <v>43.19</v>
      </c>
      <c r="J227" s="83">
        <v>0.7</v>
      </c>
    </row>
    <row r="228" spans="1:21" x14ac:dyDescent="0.25">
      <c r="A228" s="54"/>
      <c r="B228" s="217" t="s">
        <v>21</v>
      </c>
      <c r="C228" s="218"/>
      <c r="D228" s="219"/>
      <c r="E228" s="71"/>
      <c r="F228" s="61"/>
      <c r="G228" s="61"/>
      <c r="H228" s="61"/>
      <c r="I228" s="61"/>
      <c r="J228" s="61"/>
    </row>
    <row r="229" spans="1:21" x14ac:dyDescent="0.25">
      <c r="A229" s="149" t="s">
        <v>309</v>
      </c>
      <c r="B229" s="243" t="s">
        <v>310</v>
      </c>
      <c r="C229" s="212"/>
      <c r="D229" s="213"/>
      <c r="E229" s="128">
        <v>60</v>
      </c>
      <c r="F229" s="61">
        <v>1.1000000000000001</v>
      </c>
      <c r="G229" s="61">
        <v>4.0999999999999996</v>
      </c>
      <c r="H229" s="61">
        <v>7.3</v>
      </c>
      <c r="I229" s="61">
        <v>72</v>
      </c>
      <c r="J229" s="61">
        <v>6.96</v>
      </c>
      <c r="K229" s="27"/>
    </row>
    <row r="230" spans="1:21" x14ac:dyDescent="0.25">
      <c r="A230" s="122">
        <v>29.2</v>
      </c>
      <c r="B230" s="237" t="s">
        <v>305</v>
      </c>
      <c r="C230" s="238"/>
      <c r="D230" s="239"/>
      <c r="E230" s="159" t="s">
        <v>68</v>
      </c>
      <c r="F230" s="123">
        <v>2.5</v>
      </c>
      <c r="G230" s="123">
        <v>2.6</v>
      </c>
      <c r="H230" s="123">
        <v>12.7</v>
      </c>
      <c r="I230" s="123">
        <v>82</v>
      </c>
      <c r="J230" s="123">
        <v>0.4</v>
      </c>
      <c r="K230" s="27"/>
    </row>
    <row r="231" spans="1:21" x14ac:dyDescent="0.25">
      <c r="A231" s="54" t="s">
        <v>102</v>
      </c>
      <c r="B231" s="211" t="s">
        <v>103</v>
      </c>
      <c r="C231" s="212"/>
      <c r="D231" s="213"/>
      <c r="E231" s="71" t="s">
        <v>131</v>
      </c>
      <c r="F231" s="61">
        <v>4.5999999999999996</v>
      </c>
      <c r="G231" s="61">
        <v>3.3</v>
      </c>
      <c r="H231" s="61">
        <v>29.6</v>
      </c>
      <c r="I231" s="61">
        <v>163</v>
      </c>
      <c r="J231" s="61">
        <v>0</v>
      </c>
    </row>
    <row r="232" spans="1:21" ht="15" customHeight="1" x14ac:dyDescent="0.25">
      <c r="A232" s="149" t="s">
        <v>47</v>
      </c>
      <c r="B232" s="252" t="s">
        <v>306</v>
      </c>
      <c r="C232" s="253"/>
      <c r="D232" s="254"/>
      <c r="E232" s="140" t="s">
        <v>66</v>
      </c>
      <c r="F232" s="61">
        <v>10</v>
      </c>
      <c r="G232" s="61">
        <v>5.0999999999999996</v>
      </c>
      <c r="H232" s="61">
        <v>3.6</v>
      </c>
      <c r="I232" s="61">
        <v>100</v>
      </c>
      <c r="J232" s="61">
        <v>0.6</v>
      </c>
    </row>
    <row r="233" spans="1:21" x14ac:dyDescent="0.25">
      <c r="A233" s="54" t="s">
        <v>50</v>
      </c>
      <c r="B233" s="189" t="s">
        <v>51</v>
      </c>
      <c r="C233" s="189"/>
      <c r="D233" s="189"/>
      <c r="E233" s="44">
        <v>200</v>
      </c>
      <c r="F233" s="44">
        <v>0.4</v>
      </c>
      <c r="G233" s="44">
        <v>0</v>
      </c>
      <c r="H233" s="44">
        <v>17.899999999999999</v>
      </c>
      <c r="I233" s="44">
        <v>64.8</v>
      </c>
      <c r="J233" s="44">
        <v>45.1</v>
      </c>
    </row>
    <row r="234" spans="1:21" x14ac:dyDescent="0.25">
      <c r="A234" s="72"/>
      <c r="B234" s="190" t="s">
        <v>307</v>
      </c>
      <c r="C234" s="171"/>
      <c r="D234" s="171"/>
      <c r="E234" s="43">
        <v>20</v>
      </c>
      <c r="F234" s="44">
        <v>1.7</v>
      </c>
      <c r="G234" s="44">
        <v>0.2</v>
      </c>
      <c r="H234" s="44">
        <v>11.3</v>
      </c>
      <c r="I234" s="44">
        <v>53</v>
      </c>
      <c r="J234" s="44">
        <v>0</v>
      </c>
    </row>
    <row r="235" spans="1:21" x14ac:dyDescent="0.25">
      <c r="A235" s="42"/>
      <c r="B235" s="211" t="s">
        <v>27</v>
      </c>
      <c r="C235" s="212"/>
      <c r="D235" s="213"/>
      <c r="E235" s="140" t="s">
        <v>232</v>
      </c>
      <c r="F235" s="61">
        <v>3</v>
      </c>
      <c r="G235" s="61">
        <v>0.4</v>
      </c>
      <c r="H235" s="61">
        <v>17.600000000000001</v>
      </c>
      <c r="I235" s="61">
        <v>86.3</v>
      </c>
      <c r="J235" s="61">
        <v>0</v>
      </c>
    </row>
    <row r="236" spans="1:21" x14ac:dyDescent="0.25">
      <c r="A236" s="54"/>
      <c r="B236" s="208" t="s">
        <v>19</v>
      </c>
      <c r="C236" s="209"/>
      <c r="D236" s="210"/>
      <c r="E236" s="71"/>
      <c r="F236" s="83">
        <f>SUM(F229:F235)</f>
        <v>23.299999999999997</v>
      </c>
      <c r="G236" s="83">
        <f>SUM(G229:G235)</f>
        <v>15.7</v>
      </c>
      <c r="H236" s="83">
        <f>SUM(H229:H235)</f>
        <v>100</v>
      </c>
      <c r="I236" s="83">
        <f>SUM(I229:I235)</f>
        <v>621.09999999999991</v>
      </c>
      <c r="J236" s="83">
        <f>SUM(J229:J235)</f>
        <v>53.06</v>
      </c>
    </row>
    <row r="237" spans="1:21" x14ac:dyDescent="0.25">
      <c r="A237" s="54"/>
      <c r="B237" s="217" t="s">
        <v>28</v>
      </c>
      <c r="C237" s="218"/>
      <c r="D237" s="219"/>
      <c r="E237" s="71"/>
      <c r="F237" s="61"/>
      <c r="G237" s="61"/>
      <c r="H237" s="61"/>
      <c r="I237" s="61"/>
      <c r="J237" s="61"/>
      <c r="L237" s="24"/>
      <c r="M237" s="175"/>
      <c r="N237" s="175"/>
      <c r="O237" s="175"/>
      <c r="P237" s="3"/>
      <c r="Q237" s="3"/>
      <c r="R237" s="3"/>
      <c r="S237" s="3"/>
      <c r="T237" s="3"/>
      <c r="U237" s="3"/>
    </row>
    <row r="238" spans="1:21" x14ac:dyDescent="0.25">
      <c r="A238" s="44"/>
      <c r="B238" s="243" t="s">
        <v>29</v>
      </c>
      <c r="C238" s="212"/>
      <c r="D238" s="213"/>
      <c r="E238" s="44">
        <v>200</v>
      </c>
      <c r="F238" s="44">
        <v>5.8</v>
      </c>
      <c r="G238" s="44">
        <v>6.4</v>
      </c>
      <c r="H238" s="44">
        <v>9.4</v>
      </c>
      <c r="I238" s="44">
        <v>117</v>
      </c>
      <c r="J238" s="44">
        <v>2.6</v>
      </c>
      <c r="L238" s="6"/>
      <c r="M238" s="1"/>
      <c r="O238" s="1"/>
      <c r="P238" s="5"/>
      <c r="Q238" s="4"/>
      <c r="R238" s="4"/>
      <c r="S238" s="4"/>
      <c r="T238" s="4"/>
      <c r="U238" s="4"/>
    </row>
    <row r="239" spans="1:21" x14ac:dyDescent="0.25">
      <c r="A239" s="54"/>
      <c r="B239" s="171" t="s">
        <v>197</v>
      </c>
      <c r="C239" s="171"/>
      <c r="D239" s="171"/>
      <c r="E239" s="44">
        <v>50</v>
      </c>
      <c r="F239" s="44">
        <v>3.5</v>
      </c>
      <c r="G239" s="44">
        <v>8</v>
      </c>
      <c r="H239" s="44">
        <v>34</v>
      </c>
      <c r="I239" s="44">
        <v>220</v>
      </c>
      <c r="J239" s="44">
        <v>0</v>
      </c>
      <c r="K239" s="27"/>
      <c r="L239" s="27"/>
    </row>
    <row r="240" spans="1:21" x14ac:dyDescent="0.25">
      <c r="A240" s="54"/>
      <c r="B240" s="208" t="s">
        <v>19</v>
      </c>
      <c r="C240" s="209"/>
      <c r="D240" s="210"/>
      <c r="E240" s="71"/>
      <c r="F240" s="83">
        <f>SUM(F238:F239)</f>
        <v>9.3000000000000007</v>
      </c>
      <c r="G240" s="83">
        <f>SUM(G238:G239)</f>
        <v>14.4</v>
      </c>
      <c r="H240" s="83">
        <f>SUM(H238:H239)</f>
        <v>43.4</v>
      </c>
      <c r="I240" s="83">
        <f>SUM(I238:I239)</f>
        <v>337</v>
      </c>
      <c r="J240" s="83">
        <f>SUM(J238:J239)</f>
        <v>2.6</v>
      </c>
    </row>
    <row r="241" spans="1:10" x14ac:dyDescent="0.25">
      <c r="A241" s="54"/>
      <c r="B241" s="208" t="s">
        <v>30</v>
      </c>
      <c r="C241" s="209"/>
      <c r="D241" s="210"/>
      <c r="E241" s="71"/>
      <c r="F241" s="83">
        <f>SUM(F226,F227,F236,F240)</f>
        <v>48.53</v>
      </c>
      <c r="G241" s="83">
        <f>SUM(G226,G227,G236,G240)</f>
        <v>49.23</v>
      </c>
      <c r="H241" s="83">
        <f>SUM(H226,H227,H226,H240)</f>
        <v>110.28</v>
      </c>
      <c r="I241" s="83">
        <f>SUM(I226,I227,I236,I240)</f>
        <v>1354.3899999999999</v>
      </c>
      <c r="J241" s="83">
        <f>SUM(J226,J227,J236,J240)</f>
        <v>57.06</v>
      </c>
    </row>
    <row r="242" spans="1:10" x14ac:dyDescent="0.25">
      <c r="A242" s="54" t="s">
        <v>52</v>
      </c>
      <c r="B242" s="211"/>
      <c r="C242" s="212"/>
      <c r="D242" s="213"/>
      <c r="E242" s="71"/>
      <c r="F242" s="61"/>
      <c r="G242" s="61"/>
      <c r="H242" s="61"/>
      <c r="I242" s="105">
        <f>(I241)*100/1800</f>
        <v>75.24388888888889</v>
      </c>
      <c r="J242" s="61"/>
    </row>
  </sheetData>
  <mergeCells count="243">
    <mergeCell ref="B192:D192"/>
    <mergeCell ref="B162:D162"/>
    <mergeCell ref="B166:D166"/>
    <mergeCell ref="B160:D160"/>
    <mergeCell ref="B161:D161"/>
    <mergeCell ref="B182:D182"/>
    <mergeCell ref="B174:D174"/>
    <mergeCell ref="B170:D170"/>
    <mergeCell ref="B167:D167"/>
    <mergeCell ref="B168:D168"/>
    <mergeCell ref="B171:D171"/>
    <mergeCell ref="B163:D163"/>
    <mergeCell ref="B164:D164"/>
    <mergeCell ref="B165:D165"/>
    <mergeCell ref="B169:D169"/>
    <mergeCell ref="A175:J175"/>
    <mergeCell ref="B186:D186"/>
    <mergeCell ref="B172:D172"/>
    <mergeCell ref="B178:D178"/>
    <mergeCell ref="B179:D179"/>
    <mergeCell ref="B180:D180"/>
    <mergeCell ref="B173:D173"/>
    <mergeCell ref="B193:D193"/>
    <mergeCell ref="B216:D216"/>
    <mergeCell ref="B205:D205"/>
    <mergeCell ref="B214:D214"/>
    <mergeCell ref="B201:D201"/>
    <mergeCell ref="B213:D213"/>
    <mergeCell ref="B206:D206"/>
    <mergeCell ref="B210:D210"/>
    <mergeCell ref="B62:D62"/>
    <mergeCell ref="B76:D76"/>
    <mergeCell ref="B64:D64"/>
    <mergeCell ref="B65:D65"/>
    <mergeCell ref="B66:D66"/>
    <mergeCell ref="B67:D67"/>
    <mergeCell ref="A63:J63"/>
    <mergeCell ref="B71:D71"/>
    <mergeCell ref="B69:D69"/>
    <mergeCell ref="B74:D74"/>
    <mergeCell ref="B207:D207"/>
    <mergeCell ref="B208:D208"/>
    <mergeCell ref="B209:D209"/>
    <mergeCell ref="B153:D153"/>
    <mergeCell ref="B156:D156"/>
    <mergeCell ref="B199:D199"/>
    <mergeCell ref="B242:D242"/>
    <mergeCell ref="B237:D237"/>
    <mergeCell ref="B239:D239"/>
    <mergeCell ref="B240:D240"/>
    <mergeCell ref="B241:D241"/>
    <mergeCell ref="B194:D194"/>
    <mergeCell ref="B198:D198"/>
    <mergeCell ref="B200:D200"/>
    <mergeCell ref="B202:D202"/>
    <mergeCell ref="B203:D203"/>
    <mergeCell ref="B234:D234"/>
    <mergeCell ref="B225:D225"/>
    <mergeCell ref="B226:D226"/>
    <mergeCell ref="B195:D195"/>
    <mergeCell ref="A197:J197"/>
    <mergeCell ref="B228:D228"/>
    <mergeCell ref="B233:D233"/>
    <mergeCell ref="B229:D229"/>
    <mergeCell ref="B227:D227"/>
    <mergeCell ref="B211:D211"/>
    <mergeCell ref="B222:D222"/>
    <mergeCell ref="B223:D223"/>
    <mergeCell ref="B215:D215"/>
    <mergeCell ref="B212:D212"/>
    <mergeCell ref="B238:D238"/>
    <mergeCell ref="B218:D218"/>
    <mergeCell ref="B219:D219"/>
    <mergeCell ref="B221:D221"/>
    <mergeCell ref="B236:D236"/>
    <mergeCell ref="B230:D230"/>
    <mergeCell ref="B231:D231"/>
    <mergeCell ref="A220:J220"/>
    <mergeCell ref="B232:D232"/>
    <mergeCell ref="B235:D235"/>
    <mergeCell ref="B224:D224"/>
    <mergeCell ref="B157:D157"/>
    <mergeCell ref="B159:D159"/>
    <mergeCell ref="B191:D191"/>
    <mergeCell ref="B177:D177"/>
    <mergeCell ref="B188:D188"/>
    <mergeCell ref="B176:D176"/>
    <mergeCell ref="B184:D184"/>
    <mergeCell ref="B187:D187"/>
    <mergeCell ref="B183:D183"/>
    <mergeCell ref="B181:D181"/>
    <mergeCell ref="B189:D189"/>
    <mergeCell ref="B190:D190"/>
    <mergeCell ref="B116:D116"/>
    <mergeCell ref="B117:D117"/>
    <mergeCell ref="B125:D125"/>
    <mergeCell ref="B118:D118"/>
    <mergeCell ref="B144:D144"/>
    <mergeCell ref="B145:D145"/>
    <mergeCell ref="B150:D150"/>
    <mergeCell ref="B151:D151"/>
    <mergeCell ref="B130:D130"/>
    <mergeCell ref="B122:D122"/>
    <mergeCell ref="B123:D123"/>
    <mergeCell ref="B124:D124"/>
    <mergeCell ref="A129:J129"/>
    <mergeCell ref="B127:D127"/>
    <mergeCell ref="B136:D136"/>
    <mergeCell ref="B119:D119"/>
    <mergeCell ref="B121:D121"/>
    <mergeCell ref="B94:D94"/>
    <mergeCell ref="B93:D93"/>
    <mergeCell ref="B101:D101"/>
    <mergeCell ref="B115:D115"/>
    <mergeCell ref="B120:D120"/>
    <mergeCell ref="B114:D114"/>
    <mergeCell ref="B155:D155"/>
    <mergeCell ref="B146:D146"/>
    <mergeCell ref="B147:D147"/>
    <mergeCell ref="B148:D148"/>
    <mergeCell ref="B149:D149"/>
    <mergeCell ref="B131:D131"/>
    <mergeCell ref="B132:D132"/>
    <mergeCell ref="B134:D134"/>
    <mergeCell ref="B135:D135"/>
    <mergeCell ref="B133:E133"/>
    <mergeCell ref="B143:D143"/>
    <mergeCell ref="B139:D139"/>
    <mergeCell ref="B140:D140"/>
    <mergeCell ref="B137:D137"/>
    <mergeCell ref="B138:D138"/>
    <mergeCell ref="A152:J152"/>
    <mergeCell ref="B154:D154"/>
    <mergeCell ref="B126:D126"/>
    <mergeCell ref="B88:D88"/>
    <mergeCell ref="B91:D91"/>
    <mergeCell ref="B81:D81"/>
    <mergeCell ref="B97:D97"/>
    <mergeCell ref="B106:D106"/>
    <mergeCell ref="B105:D105"/>
    <mergeCell ref="B108:D108"/>
    <mergeCell ref="B109:D109"/>
    <mergeCell ref="B111:D111"/>
    <mergeCell ref="A107:J107"/>
    <mergeCell ref="B103:D103"/>
    <mergeCell ref="B104:D104"/>
    <mergeCell ref="B95:D95"/>
    <mergeCell ref="B82:D82"/>
    <mergeCell ref="B83:D83"/>
    <mergeCell ref="B85:D85"/>
    <mergeCell ref="A86:J86"/>
    <mergeCell ref="B87:D87"/>
    <mergeCell ref="B89:D89"/>
    <mergeCell ref="B84:D84"/>
    <mergeCell ref="B98:D98"/>
    <mergeCell ref="B99:D99"/>
    <mergeCell ref="B90:D90"/>
    <mergeCell ref="B96:D96"/>
    <mergeCell ref="B27:D27"/>
    <mergeCell ref="B38:D38"/>
    <mergeCell ref="B29:D29"/>
    <mergeCell ref="B30:D30"/>
    <mergeCell ref="B37:D37"/>
    <mergeCell ref="B32:D32"/>
    <mergeCell ref="B49:D49"/>
    <mergeCell ref="B55:D55"/>
    <mergeCell ref="B112:D112"/>
    <mergeCell ref="B60:D60"/>
    <mergeCell ref="B52:D52"/>
    <mergeCell ref="B53:D53"/>
    <mergeCell ref="B80:D80"/>
    <mergeCell ref="B57:D57"/>
    <mergeCell ref="B58:D58"/>
    <mergeCell ref="B78:D78"/>
    <mergeCell ref="B79:D79"/>
    <mergeCell ref="B77:D77"/>
    <mergeCell ref="B61:D61"/>
    <mergeCell ref="B73:D73"/>
    <mergeCell ref="B68:D68"/>
    <mergeCell ref="B72:D72"/>
    <mergeCell ref="B70:D70"/>
    <mergeCell ref="B28:D28"/>
    <mergeCell ref="B47:D47"/>
    <mergeCell ref="B31:D31"/>
    <mergeCell ref="A11:A14"/>
    <mergeCell ref="E11:E14"/>
    <mergeCell ref="F12:F14"/>
    <mergeCell ref="B16:D16"/>
    <mergeCell ref="B19:D19"/>
    <mergeCell ref="B20:D20"/>
    <mergeCell ref="B18:D18"/>
    <mergeCell ref="B17:D17"/>
    <mergeCell ref="A15:J15"/>
    <mergeCell ref="B21:D21"/>
    <mergeCell ref="B22:D22"/>
    <mergeCell ref="B23:D23"/>
    <mergeCell ref="B41:D41"/>
    <mergeCell ref="B42:D42"/>
    <mergeCell ref="A39:J39"/>
    <mergeCell ref="B40:D40"/>
    <mergeCell ref="B33:D33"/>
    <mergeCell ref="B25:D25"/>
    <mergeCell ref="B34:D34"/>
    <mergeCell ref="B36:D36"/>
    <mergeCell ref="B24:D24"/>
    <mergeCell ref="B26:D26"/>
    <mergeCell ref="G2:I2"/>
    <mergeCell ref="G5:I5"/>
    <mergeCell ref="G6:I6"/>
    <mergeCell ref="C8:F8"/>
    <mergeCell ref="F11:J11"/>
    <mergeCell ref="J12:J14"/>
    <mergeCell ref="C9:F9"/>
    <mergeCell ref="B10:H10"/>
    <mergeCell ref="G3:I4"/>
    <mergeCell ref="B11:D14"/>
    <mergeCell ref="G12:G14"/>
    <mergeCell ref="H12:H14"/>
    <mergeCell ref="I12:I14"/>
    <mergeCell ref="B204:D204"/>
    <mergeCell ref="B217:D217"/>
    <mergeCell ref="B100:D100"/>
    <mergeCell ref="B102:D102"/>
    <mergeCell ref="M237:O237"/>
    <mergeCell ref="M42:O42"/>
    <mergeCell ref="O90:Q90"/>
    <mergeCell ref="M119:O119"/>
    <mergeCell ref="M128:O128"/>
    <mergeCell ref="N151:P151"/>
    <mergeCell ref="M170:O170"/>
    <mergeCell ref="M171:O171"/>
    <mergeCell ref="M62:O62"/>
    <mergeCell ref="M102:O102"/>
    <mergeCell ref="B43:D43"/>
    <mergeCell ref="B45:D45"/>
    <mergeCell ref="B50:D50"/>
    <mergeCell ref="B54:D54"/>
    <mergeCell ref="B46:D46"/>
    <mergeCell ref="B44:D44"/>
    <mergeCell ref="B56:D56"/>
    <mergeCell ref="B48:D48"/>
    <mergeCell ref="B51:D51"/>
    <mergeCell ref="B59:D59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90" fitToHeight="0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244"/>
  <sheetViews>
    <sheetView topLeftCell="A223" zoomScaleNormal="100" workbookViewId="0">
      <selection activeCell="B229" sqref="B229:D229"/>
    </sheetView>
  </sheetViews>
  <sheetFormatPr defaultRowHeight="15" x14ac:dyDescent="0.25"/>
  <cols>
    <col min="4" max="4" width="21" customWidth="1"/>
    <col min="5" max="8" width="9.28515625" bestFit="1" customWidth="1"/>
    <col min="9" max="9" width="9.85546875" bestFit="1" customWidth="1"/>
    <col min="10" max="10" width="9.28515625" bestFit="1" customWidth="1"/>
  </cols>
  <sheetData>
    <row r="2" spans="1:10" ht="18.75" x14ac:dyDescent="0.3">
      <c r="H2" s="195" t="s">
        <v>0</v>
      </c>
      <c r="I2" s="195"/>
      <c r="J2" s="195"/>
    </row>
    <row r="3" spans="1:10" x14ac:dyDescent="0.25">
      <c r="H3" s="203" t="s">
        <v>209</v>
      </c>
      <c r="I3" s="203"/>
      <c r="J3" s="203"/>
    </row>
    <row r="4" spans="1:10" x14ac:dyDescent="0.25">
      <c r="H4" s="203"/>
      <c r="I4" s="203"/>
      <c r="J4" s="203"/>
    </row>
    <row r="5" spans="1:10" x14ac:dyDescent="0.25">
      <c r="H5" s="196" t="s">
        <v>210</v>
      </c>
      <c r="I5" s="196"/>
      <c r="J5" s="196"/>
    </row>
    <row r="6" spans="1:10" x14ac:dyDescent="0.25">
      <c r="H6" s="197" t="s">
        <v>308</v>
      </c>
      <c r="I6" s="197"/>
      <c r="J6" s="197"/>
    </row>
    <row r="7" spans="1:10" x14ac:dyDescent="0.25">
      <c r="I7" s="13"/>
      <c r="J7" s="14"/>
    </row>
    <row r="8" spans="1:10" ht="15.75" x14ac:dyDescent="0.25">
      <c r="B8" s="12"/>
      <c r="C8" s="198" t="s">
        <v>1</v>
      </c>
      <c r="D8" s="198"/>
      <c r="E8" s="198"/>
      <c r="F8" s="198"/>
      <c r="G8" s="12"/>
      <c r="H8" s="12"/>
    </row>
    <row r="9" spans="1:10" ht="15.75" x14ac:dyDescent="0.25">
      <c r="B9" s="12"/>
      <c r="C9" s="15" t="s">
        <v>106</v>
      </c>
      <c r="D9" s="15"/>
      <c r="E9" s="15"/>
      <c r="F9" s="15"/>
      <c r="G9" s="16"/>
      <c r="H9" s="12"/>
    </row>
    <row r="10" spans="1:10" ht="15.75" x14ac:dyDescent="0.25">
      <c r="B10" s="198" t="s">
        <v>107</v>
      </c>
      <c r="C10" s="198"/>
      <c r="D10" s="198"/>
      <c r="E10" s="198"/>
      <c r="F10" s="198"/>
      <c r="G10" s="198"/>
      <c r="H10" s="198"/>
    </row>
    <row r="11" spans="1:10" x14ac:dyDescent="0.25">
      <c r="A11" s="291" t="s">
        <v>4</v>
      </c>
      <c r="B11" s="293" t="s">
        <v>5</v>
      </c>
      <c r="C11" s="293"/>
      <c r="D11" s="293"/>
      <c r="E11" s="293" t="s">
        <v>6</v>
      </c>
      <c r="F11" s="292" t="s">
        <v>7</v>
      </c>
      <c r="G11" s="292"/>
      <c r="H11" s="292"/>
      <c r="I11" s="292"/>
      <c r="J11" s="292"/>
    </row>
    <row r="12" spans="1:10" x14ac:dyDescent="0.25">
      <c r="A12" s="291"/>
      <c r="B12" s="293"/>
      <c r="C12" s="293"/>
      <c r="D12" s="293"/>
      <c r="E12" s="293"/>
      <c r="F12" s="293" t="s">
        <v>8</v>
      </c>
      <c r="G12" s="293" t="s">
        <v>9</v>
      </c>
      <c r="H12" s="293" t="s">
        <v>10</v>
      </c>
      <c r="I12" s="294" t="s">
        <v>11</v>
      </c>
      <c r="J12" s="308" t="s">
        <v>12</v>
      </c>
    </row>
    <row r="13" spans="1:10" x14ac:dyDescent="0.25">
      <c r="A13" s="291"/>
      <c r="B13" s="293"/>
      <c r="C13" s="293"/>
      <c r="D13" s="293"/>
      <c r="E13" s="293"/>
      <c r="F13" s="293"/>
      <c r="G13" s="293"/>
      <c r="H13" s="293"/>
      <c r="I13" s="294"/>
      <c r="J13" s="309"/>
    </row>
    <row r="14" spans="1:10" x14ac:dyDescent="0.25">
      <c r="A14" s="291"/>
      <c r="B14" s="293"/>
      <c r="C14" s="293"/>
      <c r="D14" s="293"/>
      <c r="E14" s="293"/>
      <c r="F14" s="293"/>
      <c r="G14" s="293"/>
      <c r="H14" s="293"/>
      <c r="I14" s="294"/>
      <c r="J14" s="310"/>
    </row>
    <row r="15" spans="1:10" x14ac:dyDescent="0.25">
      <c r="A15" s="287" t="s">
        <v>13</v>
      </c>
      <c r="B15" s="287"/>
      <c r="C15" s="287"/>
      <c r="D15" s="287"/>
      <c r="E15" s="287"/>
      <c r="F15" s="287"/>
      <c r="G15" s="287"/>
      <c r="H15" s="287"/>
      <c r="I15" s="287"/>
      <c r="J15" s="287"/>
    </row>
    <row r="16" spans="1:10" x14ac:dyDescent="0.25">
      <c r="A16" s="1"/>
      <c r="B16" s="288" t="s">
        <v>14</v>
      </c>
      <c r="C16" s="289"/>
      <c r="D16" s="290"/>
      <c r="E16" s="1"/>
      <c r="F16" s="1"/>
      <c r="G16" s="1"/>
      <c r="H16" s="1"/>
      <c r="I16" s="1"/>
      <c r="J16" s="1"/>
    </row>
    <row r="17" spans="1:21" ht="15" customHeight="1" x14ac:dyDescent="0.25">
      <c r="A17" s="42" t="s">
        <v>33</v>
      </c>
      <c r="B17" s="211" t="s">
        <v>34</v>
      </c>
      <c r="C17" s="212"/>
      <c r="D17" s="213"/>
      <c r="E17" s="43">
        <v>130</v>
      </c>
      <c r="F17" s="44">
        <v>3.3</v>
      </c>
      <c r="G17" s="44">
        <v>2.8</v>
      </c>
      <c r="H17" s="44">
        <v>16.7</v>
      </c>
      <c r="I17" s="44">
        <v>106</v>
      </c>
      <c r="J17" s="44">
        <v>0.3</v>
      </c>
    </row>
    <row r="18" spans="1:21" x14ac:dyDescent="0.25">
      <c r="A18" s="45" t="s">
        <v>35</v>
      </c>
      <c r="B18" s="171" t="s">
        <v>36</v>
      </c>
      <c r="C18" s="171"/>
      <c r="D18" s="171"/>
      <c r="E18" s="46">
        <v>150</v>
      </c>
      <c r="F18" s="44">
        <v>2.9</v>
      </c>
      <c r="G18" s="44">
        <v>2.6</v>
      </c>
      <c r="H18" s="44">
        <v>18.399999999999999</v>
      </c>
      <c r="I18" s="44">
        <v>100.8</v>
      </c>
      <c r="J18" s="44">
        <v>0.4</v>
      </c>
      <c r="L18" s="22">
        <f>SUM(I39)</f>
        <v>1039.99</v>
      </c>
    </row>
    <row r="19" spans="1:21" x14ac:dyDescent="0.25">
      <c r="A19" s="47" t="s">
        <v>176</v>
      </c>
      <c r="B19" s="171" t="s">
        <v>182</v>
      </c>
      <c r="C19" s="171"/>
      <c r="D19" s="171"/>
      <c r="E19" s="60" t="s">
        <v>200</v>
      </c>
      <c r="F19" s="61">
        <v>1.6</v>
      </c>
      <c r="G19" s="61">
        <v>2.2999999999999998</v>
      </c>
      <c r="H19" s="61">
        <v>11.7</v>
      </c>
      <c r="I19" s="61">
        <v>91.5</v>
      </c>
      <c r="J19" s="61">
        <v>0</v>
      </c>
      <c r="L19" s="22">
        <f>SUM(I63)</f>
        <v>1039.55</v>
      </c>
    </row>
    <row r="20" spans="1:21" x14ac:dyDescent="0.25">
      <c r="A20" s="42"/>
      <c r="B20" s="170" t="s">
        <v>175</v>
      </c>
      <c r="C20" s="170"/>
      <c r="D20" s="170"/>
      <c r="E20" s="46"/>
      <c r="F20" s="48">
        <v>6.9</v>
      </c>
      <c r="G20" s="48">
        <v>9.1</v>
      </c>
      <c r="H20" s="48">
        <v>19.600000000000001</v>
      </c>
      <c r="I20" s="48">
        <f>SUM(I17:I19)</f>
        <v>298.3</v>
      </c>
      <c r="J20" s="48">
        <v>0.7</v>
      </c>
      <c r="L20" s="22">
        <f>SUM(I86)</f>
        <v>1057.55</v>
      </c>
    </row>
    <row r="21" spans="1:21" ht="15" customHeight="1" x14ac:dyDescent="0.25">
      <c r="A21" s="46" t="s">
        <v>20</v>
      </c>
      <c r="B21" s="186" t="s">
        <v>212</v>
      </c>
      <c r="C21" s="165"/>
      <c r="D21" s="166"/>
      <c r="E21" s="136">
        <v>100</v>
      </c>
      <c r="F21" s="49">
        <v>0.03</v>
      </c>
      <c r="G21" s="49">
        <v>0.03</v>
      </c>
      <c r="H21" s="49">
        <v>10.7</v>
      </c>
      <c r="I21" s="49">
        <v>43.19</v>
      </c>
      <c r="J21" s="49">
        <v>0.7</v>
      </c>
      <c r="K21" s="27"/>
      <c r="L21" s="22">
        <f>SUM(I107)</f>
        <v>1026.93</v>
      </c>
      <c r="M21" s="20"/>
      <c r="N21" s="20"/>
      <c r="O21" s="20"/>
      <c r="P21" s="20"/>
      <c r="Q21" s="20"/>
    </row>
    <row r="22" spans="1:21" x14ac:dyDescent="0.25">
      <c r="A22" s="46"/>
      <c r="B22" s="171" t="s">
        <v>173</v>
      </c>
      <c r="C22" s="171"/>
      <c r="D22" s="171"/>
      <c r="E22" s="50"/>
      <c r="F22" s="51" t="s">
        <v>173</v>
      </c>
      <c r="G22" s="51" t="s">
        <v>173</v>
      </c>
      <c r="H22" s="51" t="s">
        <v>173</v>
      </c>
      <c r="I22" s="51" t="s">
        <v>173</v>
      </c>
      <c r="J22" s="51" t="s">
        <v>173</v>
      </c>
      <c r="L22" s="22">
        <f>SUM(I129)</f>
        <v>1024.8</v>
      </c>
    </row>
    <row r="23" spans="1:21" x14ac:dyDescent="0.25">
      <c r="A23" s="52"/>
      <c r="B23" s="52"/>
      <c r="C23" s="52"/>
      <c r="D23" s="52"/>
      <c r="E23" s="52"/>
      <c r="F23" s="52"/>
      <c r="G23" s="52"/>
      <c r="H23" s="52"/>
      <c r="I23" s="52"/>
      <c r="J23" s="52"/>
      <c r="L23" s="22">
        <f>SUM(I151)</f>
        <v>980.63780219780233</v>
      </c>
      <c r="M23" s="21"/>
      <c r="N23" s="21"/>
      <c r="O23" s="21"/>
      <c r="P23" s="21"/>
      <c r="Q23" s="21"/>
      <c r="R23" s="21"/>
    </row>
    <row r="24" spans="1:21" x14ac:dyDescent="0.25">
      <c r="A24" s="46"/>
      <c r="B24" s="208" t="s">
        <v>21</v>
      </c>
      <c r="C24" s="209"/>
      <c r="D24" s="210"/>
      <c r="E24" s="50"/>
      <c r="F24" s="44"/>
      <c r="G24" s="44"/>
      <c r="H24" s="44"/>
      <c r="I24" s="44"/>
      <c r="J24" s="44"/>
      <c r="L24" s="22">
        <f>SUM(I174)</f>
        <v>1038.8499999999999</v>
      </c>
      <c r="M24" s="22"/>
      <c r="N24" s="22"/>
      <c r="O24" s="22"/>
      <c r="P24" s="22"/>
      <c r="Q24" s="22"/>
    </row>
    <row r="25" spans="1:21" x14ac:dyDescent="0.25">
      <c r="A25" s="45" t="s">
        <v>221</v>
      </c>
      <c r="B25" s="311" t="s">
        <v>220</v>
      </c>
      <c r="C25" s="311"/>
      <c r="D25" s="311"/>
      <c r="E25" s="43">
        <v>40</v>
      </c>
      <c r="F25" s="44">
        <v>0.3</v>
      </c>
      <c r="G25" s="44">
        <v>4</v>
      </c>
      <c r="H25" s="44">
        <v>1</v>
      </c>
      <c r="I25" s="44">
        <v>40</v>
      </c>
      <c r="J25" s="44">
        <v>3.6</v>
      </c>
      <c r="L25" s="25">
        <f>SUM(I196)</f>
        <v>1056.8399999999999</v>
      </c>
    </row>
    <row r="26" spans="1:21" x14ac:dyDescent="0.25">
      <c r="A26" s="50" t="s">
        <v>73</v>
      </c>
      <c r="B26" s="211" t="s">
        <v>158</v>
      </c>
      <c r="C26" s="212"/>
      <c r="D26" s="213"/>
      <c r="E26" s="128">
        <v>150</v>
      </c>
      <c r="F26" s="53">
        <v>1.2781954887218043</v>
      </c>
      <c r="G26" s="53">
        <v>0.8270676691729324</v>
      </c>
      <c r="H26" s="53">
        <v>9.1</v>
      </c>
      <c r="I26" s="53">
        <v>48</v>
      </c>
      <c r="J26" s="53">
        <v>1.8045112781954886</v>
      </c>
      <c r="L26" s="28">
        <f>SUM(I217)</f>
        <v>1030</v>
      </c>
      <c r="M26" s="1"/>
      <c r="N26" s="1"/>
      <c r="O26" s="1"/>
      <c r="P26" s="24"/>
      <c r="Q26" s="3"/>
      <c r="R26" s="3"/>
      <c r="S26" s="3"/>
      <c r="T26" s="3"/>
      <c r="U26" s="3"/>
    </row>
    <row r="27" spans="1:21" ht="15" customHeight="1" x14ac:dyDescent="0.25">
      <c r="A27" s="42" t="s">
        <v>151</v>
      </c>
      <c r="B27" s="50" t="s">
        <v>159</v>
      </c>
      <c r="C27" s="50"/>
      <c r="D27" s="50"/>
      <c r="E27" s="43">
        <v>60</v>
      </c>
      <c r="F27" s="44">
        <v>12.7</v>
      </c>
      <c r="G27" s="44">
        <v>11.7</v>
      </c>
      <c r="H27" s="44">
        <v>0.6</v>
      </c>
      <c r="I27" s="44">
        <v>158</v>
      </c>
      <c r="J27" s="44">
        <v>0.1</v>
      </c>
      <c r="L27" s="25">
        <f>SUM(I241)</f>
        <v>1061.4853383458646</v>
      </c>
      <c r="M27" s="20"/>
    </row>
    <row r="28" spans="1:21" x14ac:dyDescent="0.25">
      <c r="A28" s="42" t="s">
        <v>108</v>
      </c>
      <c r="B28" s="186" t="s">
        <v>23</v>
      </c>
      <c r="C28" s="165"/>
      <c r="D28" s="166"/>
      <c r="E28" s="43">
        <v>110</v>
      </c>
      <c r="F28" s="44">
        <v>2.5</v>
      </c>
      <c r="G28" s="44">
        <v>2.1</v>
      </c>
      <c r="H28" s="44">
        <v>12.9</v>
      </c>
      <c r="I28" s="44">
        <v>68.5</v>
      </c>
      <c r="J28" s="44">
        <v>22.9</v>
      </c>
      <c r="L28" s="26">
        <f>AVERAGE(L18:L27)</f>
        <v>1035.6633140543668</v>
      </c>
    </row>
    <row r="29" spans="1:21" x14ac:dyDescent="0.25">
      <c r="A29" s="54" t="s">
        <v>50</v>
      </c>
      <c r="B29" s="55" t="s">
        <v>51</v>
      </c>
      <c r="C29" s="56"/>
      <c r="D29" s="57"/>
      <c r="E29" s="128">
        <v>150</v>
      </c>
      <c r="F29" s="44">
        <v>0.4</v>
      </c>
      <c r="G29" s="44">
        <v>0</v>
      </c>
      <c r="H29" s="44">
        <v>14.9</v>
      </c>
      <c r="I29" s="44">
        <v>54</v>
      </c>
      <c r="J29" s="44">
        <v>37.6</v>
      </c>
      <c r="L29" s="25">
        <f>L28/1400*100</f>
        <v>73.975951003883338</v>
      </c>
    </row>
    <row r="30" spans="1:21" x14ac:dyDescent="0.25">
      <c r="A30" s="46"/>
      <c r="B30" s="50" t="s">
        <v>26</v>
      </c>
      <c r="C30" s="50"/>
      <c r="D30" s="50"/>
      <c r="E30" s="43">
        <v>20</v>
      </c>
      <c r="F30" s="44">
        <v>1.5</v>
      </c>
      <c r="G30" s="44">
        <v>0.2</v>
      </c>
      <c r="H30" s="44">
        <v>9.3000000000000007</v>
      </c>
      <c r="I30" s="44">
        <v>42.7</v>
      </c>
      <c r="J30" s="44">
        <v>0</v>
      </c>
    </row>
    <row r="31" spans="1:21" x14ac:dyDescent="0.25">
      <c r="A31" s="46"/>
      <c r="B31" s="171" t="s">
        <v>27</v>
      </c>
      <c r="C31" s="171"/>
      <c r="D31" s="171"/>
      <c r="E31" s="43">
        <v>27.5</v>
      </c>
      <c r="F31" s="44">
        <v>1.8</v>
      </c>
      <c r="G31" s="44">
        <v>0.3</v>
      </c>
      <c r="H31" s="44">
        <v>9.1999999999999993</v>
      </c>
      <c r="I31" s="44">
        <v>47.8</v>
      </c>
      <c r="J31" s="44">
        <v>0</v>
      </c>
    </row>
    <row r="32" spans="1:21" x14ac:dyDescent="0.25">
      <c r="A32" s="46"/>
      <c r="B32" s="170" t="s">
        <v>19</v>
      </c>
      <c r="C32" s="170"/>
      <c r="D32" s="170"/>
      <c r="E32" s="50"/>
      <c r="F32" s="49">
        <f ca="1">SUM(F25:F33)</f>
        <v>21.178195488721801</v>
      </c>
      <c r="G32" s="49">
        <f ca="1">SUM(G25:G33)</f>
        <v>19.427067669172931</v>
      </c>
      <c r="H32" s="49">
        <f ca="1">SUM(H25:H33)</f>
        <v>61</v>
      </c>
      <c r="I32" s="49">
        <f>SUM(I25:I31)</f>
        <v>459</v>
      </c>
      <c r="J32" s="49">
        <f ca="1">SUM(J25:J33)</f>
        <v>69.611177944862163</v>
      </c>
    </row>
    <row r="33" spans="1:21" x14ac:dyDescent="0.25">
      <c r="A33" s="46"/>
      <c r="B33" s="171"/>
      <c r="C33" s="171"/>
      <c r="D33" s="171"/>
      <c r="E33" s="43"/>
      <c r="F33" s="44"/>
      <c r="G33" s="44"/>
      <c r="H33" s="44"/>
      <c r="I33" s="44"/>
      <c r="J33" s="44"/>
    </row>
    <row r="34" spans="1:21" x14ac:dyDescent="0.25">
      <c r="A34" s="46"/>
      <c r="B34" s="52"/>
      <c r="C34" s="52"/>
      <c r="D34" s="52"/>
      <c r="E34" s="52"/>
      <c r="F34" s="52"/>
      <c r="G34" s="52"/>
      <c r="H34" s="52"/>
      <c r="I34" s="52"/>
      <c r="J34" s="52"/>
    </row>
    <row r="35" spans="1:21" x14ac:dyDescent="0.25">
      <c r="A35" s="46"/>
      <c r="B35" s="208" t="s">
        <v>28</v>
      </c>
      <c r="C35" s="209"/>
      <c r="D35" s="210"/>
      <c r="E35" s="50"/>
      <c r="F35" s="44"/>
      <c r="G35" s="44"/>
      <c r="H35" s="44"/>
      <c r="I35" s="44"/>
      <c r="J35" s="44"/>
    </row>
    <row r="36" spans="1:21" x14ac:dyDescent="0.25">
      <c r="A36" s="45" t="s">
        <v>178</v>
      </c>
      <c r="B36" s="171" t="s">
        <v>186</v>
      </c>
      <c r="C36" s="171"/>
      <c r="D36" s="171"/>
      <c r="E36" s="43">
        <v>50</v>
      </c>
      <c r="F36" s="44">
        <v>3</v>
      </c>
      <c r="G36" s="44">
        <v>2.4</v>
      </c>
      <c r="H36" s="44">
        <v>30</v>
      </c>
      <c r="I36" s="44">
        <v>152</v>
      </c>
      <c r="J36" s="44">
        <v>0.33</v>
      </c>
      <c r="L36" s="7"/>
      <c r="M36" s="281"/>
      <c r="N36" s="282"/>
      <c r="O36" s="283"/>
      <c r="P36" s="24"/>
      <c r="Q36" s="3"/>
      <c r="R36" s="3"/>
      <c r="S36" s="3"/>
      <c r="T36" s="3"/>
      <c r="U36" s="3"/>
    </row>
    <row r="37" spans="1:21" x14ac:dyDescent="0.25">
      <c r="A37" s="46"/>
      <c r="B37" s="171" t="s">
        <v>29</v>
      </c>
      <c r="C37" s="171"/>
      <c r="D37" s="171"/>
      <c r="E37" s="43">
        <v>150</v>
      </c>
      <c r="F37" s="44">
        <v>4.3</v>
      </c>
      <c r="G37" s="44">
        <v>4.8</v>
      </c>
      <c r="H37" s="44">
        <v>6</v>
      </c>
      <c r="I37" s="44">
        <v>87.5</v>
      </c>
      <c r="J37" s="44">
        <v>0</v>
      </c>
    </row>
    <row r="38" spans="1:21" x14ac:dyDescent="0.25">
      <c r="A38" s="46"/>
      <c r="B38" s="170" t="s">
        <v>19</v>
      </c>
      <c r="C38" s="170"/>
      <c r="D38" s="170"/>
      <c r="E38" s="43"/>
      <c r="F38" s="53">
        <f>SUM(F36:F37)</f>
        <v>7.3</v>
      </c>
      <c r="G38" s="53">
        <f>SUM(G36:G37)</f>
        <v>7.1999999999999993</v>
      </c>
      <c r="H38" s="53">
        <f>SUM(H36:H37)</f>
        <v>36</v>
      </c>
      <c r="I38" s="53">
        <f>SUM(I36:I37)</f>
        <v>239.5</v>
      </c>
      <c r="J38" s="53">
        <f>SUM(J36:J37)</f>
        <v>0.33</v>
      </c>
    </row>
    <row r="39" spans="1:21" x14ac:dyDescent="0.25">
      <c r="A39" s="46"/>
      <c r="B39" s="223" t="s">
        <v>30</v>
      </c>
      <c r="C39" s="223"/>
      <c r="D39" s="223"/>
      <c r="E39" s="50"/>
      <c r="F39" s="48">
        <f ca="1">SUM(F22:F23,F32,F38,F31)</f>
        <v>30.528195488721803</v>
      </c>
      <c r="G39" s="48">
        <f ca="1">SUM(G22:G23,G32,G38,G31)</f>
        <v>30.027067669172933</v>
      </c>
      <c r="H39" s="48">
        <f ca="1">SUM(H22:H23,H32,H38,H31)</f>
        <v>107.10000000000001</v>
      </c>
      <c r="I39" s="48">
        <f>SUM(I20+I21+I32+I38)</f>
        <v>1039.99</v>
      </c>
      <c r="J39" s="48">
        <f ca="1">SUM(J22:J23,J32,J38,J31)</f>
        <v>69.611177944862163</v>
      </c>
    </row>
    <row r="40" spans="1:21" x14ac:dyDescent="0.25">
      <c r="A40" s="46" t="s">
        <v>109</v>
      </c>
      <c r="B40" s="171"/>
      <c r="C40" s="171"/>
      <c r="D40" s="171"/>
      <c r="E40" s="50"/>
      <c r="F40" s="44"/>
      <c r="G40" s="44"/>
      <c r="H40" s="44"/>
      <c r="I40" s="58">
        <f>I39/1400*100</f>
        <v>74.284999999999997</v>
      </c>
      <c r="J40" s="44"/>
    </row>
    <row r="41" spans="1:21" x14ac:dyDescent="0.25">
      <c r="A41" s="301" t="s">
        <v>110</v>
      </c>
      <c r="B41" s="301"/>
      <c r="C41" s="301"/>
      <c r="D41" s="301"/>
      <c r="E41" s="301"/>
      <c r="F41" s="301"/>
      <c r="G41" s="301"/>
      <c r="H41" s="301"/>
      <c r="I41" s="301"/>
      <c r="J41" s="301"/>
    </row>
    <row r="42" spans="1:21" x14ac:dyDescent="0.25">
      <c r="A42" s="46"/>
      <c r="B42" s="217" t="s">
        <v>14</v>
      </c>
      <c r="C42" s="218"/>
      <c r="D42" s="219"/>
      <c r="E42" s="50"/>
      <c r="F42" s="44"/>
      <c r="G42" s="44"/>
      <c r="H42" s="44"/>
      <c r="I42" s="44"/>
      <c r="J42" s="59"/>
    </row>
    <row r="43" spans="1:21" x14ac:dyDescent="0.25">
      <c r="A43" s="42" t="s">
        <v>33</v>
      </c>
      <c r="B43" s="312" t="s">
        <v>183</v>
      </c>
      <c r="C43" s="253"/>
      <c r="D43" s="254"/>
      <c r="E43" s="128">
        <v>130</v>
      </c>
      <c r="F43" s="44">
        <v>3.3</v>
      </c>
      <c r="G43" s="44">
        <v>3.8</v>
      </c>
      <c r="H43" s="44">
        <v>16.600000000000001</v>
      </c>
      <c r="I43" s="44">
        <v>114.1</v>
      </c>
      <c r="J43" s="44">
        <v>0.3</v>
      </c>
      <c r="L43" s="6"/>
      <c r="M43" s="280"/>
      <c r="N43" s="255"/>
      <c r="O43" s="256"/>
      <c r="P43" s="3"/>
      <c r="Q43" s="3"/>
      <c r="R43" s="3"/>
      <c r="S43" s="3"/>
      <c r="T43" s="3"/>
      <c r="U43" s="3"/>
    </row>
    <row r="44" spans="1:21" x14ac:dyDescent="0.25">
      <c r="A44" s="42" t="s">
        <v>15</v>
      </c>
      <c r="B44" s="211" t="s">
        <v>134</v>
      </c>
      <c r="C44" s="212"/>
      <c r="D44" s="213"/>
      <c r="E44" s="43">
        <v>150</v>
      </c>
      <c r="F44" s="44">
        <v>2.2999999999999998</v>
      </c>
      <c r="G44" s="44">
        <v>2.2000000000000002</v>
      </c>
      <c r="H44" s="44">
        <v>10</v>
      </c>
      <c r="I44" s="44">
        <v>67</v>
      </c>
      <c r="J44" s="44">
        <v>0.4</v>
      </c>
      <c r="L44" s="6"/>
      <c r="M44" s="280"/>
      <c r="N44" s="255"/>
      <c r="O44" s="256"/>
      <c r="P44" s="3"/>
      <c r="Q44" s="3"/>
      <c r="R44" s="3"/>
      <c r="S44" s="3"/>
      <c r="T44" s="3"/>
      <c r="U44" s="3"/>
    </row>
    <row r="45" spans="1:21" x14ac:dyDescent="0.25">
      <c r="A45" s="42" t="s">
        <v>17</v>
      </c>
      <c r="B45" s="211" t="s">
        <v>18</v>
      </c>
      <c r="C45" s="212"/>
      <c r="D45" s="213"/>
      <c r="E45" s="60" t="s">
        <v>200</v>
      </c>
      <c r="F45" s="61">
        <v>1.6</v>
      </c>
      <c r="G45" s="61">
        <v>2.2999999999999998</v>
      </c>
      <c r="H45" s="61">
        <v>11.7</v>
      </c>
      <c r="I45" s="61">
        <v>91.5</v>
      </c>
      <c r="J45" s="61">
        <v>0</v>
      </c>
    </row>
    <row r="46" spans="1:21" x14ac:dyDescent="0.25">
      <c r="A46" s="52"/>
      <c r="B46" s="170" t="s">
        <v>19</v>
      </c>
      <c r="C46" s="170"/>
      <c r="D46" s="170"/>
      <c r="E46" s="50"/>
      <c r="F46" s="51">
        <f>SUM(F43:F45)</f>
        <v>7.1999999999999993</v>
      </c>
      <c r="G46" s="51">
        <f>SUM(G43:G45)</f>
        <v>8.3000000000000007</v>
      </c>
      <c r="H46" s="51">
        <f>SUM(H43:H45)</f>
        <v>38.299999999999997</v>
      </c>
      <c r="I46" s="51">
        <f>SUM(I43:I45)</f>
        <v>272.60000000000002</v>
      </c>
      <c r="J46" s="51">
        <f>SUM(J43:J45)</f>
        <v>0.7</v>
      </c>
      <c r="K46" s="27"/>
    </row>
    <row r="47" spans="1:21" x14ac:dyDescent="0.25">
      <c r="A47" s="46" t="s">
        <v>20</v>
      </c>
      <c r="B47" s="186" t="s">
        <v>212</v>
      </c>
      <c r="C47" s="165"/>
      <c r="D47" s="166"/>
      <c r="E47" s="46">
        <v>100</v>
      </c>
      <c r="F47" s="49">
        <v>0.03</v>
      </c>
      <c r="G47" s="49">
        <v>0.03</v>
      </c>
      <c r="H47" s="49">
        <v>10.7</v>
      </c>
      <c r="I47" s="49">
        <v>43.19</v>
      </c>
      <c r="J47" s="49">
        <v>0.7</v>
      </c>
    </row>
    <row r="48" spans="1:21" x14ac:dyDescent="0.25">
      <c r="A48" s="52"/>
      <c r="B48" s="52"/>
      <c r="C48" s="52"/>
      <c r="D48" s="52"/>
      <c r="E48" s="52"/>
      <c r="F48" s="52"/>
      <c r="G48" s="52"/>
      <c r="H48" s="52"/>
      <c r="I48" s="52"/>
      <c r="J48" s="52"/>
    </row>
    <row r="49" spans="1:21" x14ac:dyDescent="0.25">
      <c r="A49" s="43"/>
      <c r="B49" s="206" t="s">
        <v>21</v>
      </c>
      <c r="C49" s="206"/>
      <c r="D49" s="206"/>
      <c r="E49" s="44"/>
      <c r="F49" s="44"/>
      <c r="G49" s="44"/>
      <c r="H49" s="44"/>
      <c r="I49" s="44"/>
      <c r="J49" s="44"/>
    </row>
    <row r="50" spans="1:21" x14ac:dyDescent="0.25">
      <c r="A50" s="54" t="s">
        <v>222</v>
      </c>
      <c r="B50" s="186" t="s">
        <v>205</v>
      </c>
      <c r="C50" s="165"/>
      <c r="D50" s="166"/>
      <c r="E50" s="128">
        <v>30</v>
      </c>
      <c r="F50" s="44">
        <v>0.3</v>
      </c>
      <c r="G50" s="44">
        <v>3</v>
      </c>
      <c r="H50" s="44">
        <v>1.4</v>
      </c>
      <c r="I50" s="44">
        <v>43.3</v>
      </c>
      <c r="J50" s="44">
        <v>8</v>
      </c>
    </row>
    <row r="51" spans="1:21" x14ac:dyDescent="0.25">
      <c r="A51" s="62" t="s">
        <v>125</v>
      </c>
      <c r="B51" s="312" t="s">
        <v>135</v>
      </c>
      <c r="C51" s="253"/>
      <c r="D51" s="254"/>
      <c r="E51" s="129">
        <v>150</v>
      </c>
      <c r="F51" s="63">
        <v>5.4</v>
      </c>
      <c r="G51" s="63">
        <v>3.1</v>
      </c>
      <c r="H51" s="63">
        <v>10.8</v>
      </c>
      <c r="I51" s="63">
        <v>89</v>
      </c>
      <c r="J51" s="63">
        <v>5.2</v>
      </c>
      <c r="L51" s="24"/>
      <c r="M51" s="284"/>
      <c r="N51" s="285"/>
      <c r="O51" s="286"/>
      <c r="P51" s="3"/>
      <c r="Q51" s="3"/>
      <c r="R51" s="3"/>
      <c r="S51" s="3"/>
      <c r="T51" s="3"/>
      <c r="U51" s="3"/>
    </row>
    <row r="52" spans="1:21" x14ac:dyDescent="0.25">
      <c r="A52" s="127" t="s">
        <v>202</v>
      </c>
      <c r="B52" s="211" t="s">
        <v>201</v>
      </c>
      <c r="C52" s="212"/>
      <c r="D52" s="213"/>
      <c r="E52" s="128">
        <v>80</v>
      </c>
      <c r="F52" s="44">
        <v>10.1</v>
      </c>
      <c r="G52" s="44">
        <v>10.6</v>
      </c>
      <c r="H52" s="44">
        <v>2.1</v>
      </c>
      <c r="I52" s="44">
        <v>144</v>
      </c>
      <c r="J52" s="44">
        <v>0</v>
      </c>
    </row>
    <row r="53" spans="1:21" x14ac:dyDescent="0.25">
      <c r="A53" s="54" t="s">
        <v>24</v>
      </c>
      <c r="B53" s="305" t="s">
        <v>25</v>
      </c>
      <c r="C53" s="306"/>
      <c r="D53" s="307"/>
      <c r="E53" s="128">
        <v>110</v>
      </c>
      <c r="F53" s="44">
        <v>2.2999999999999998</v>
      </c>
      <c r="G53" s="44">
        <v>3.1</v>
      </c>
      <c r="H53" s="44">
        <v>16.399999999999999</v>
      </c>
      <c r="I53" s="44">
        <v>99</v>
      </c>
      <c r="J53" s="44">
        <v>7.9</v>
      </c>
    </row>
    <row r="54" spans="1:21" x14ac:dyDescent="0.25">
      <c r="A54" s="54" t="s">
        <v>50</v>
      </c>
      <c r="B54" s="55" t="s">
        <v>51</v>
      </c>
      <c r="C54" s="56"/>
      <c r="D54" s="57"/>
      <c r="E54" s="128">
        <v>150</v>
      </c>
      <c r="F54" s="44">
        <v>0.4</v>
      </c>
      <c r="G54" s="44">
        <v>0</v>
      </c>
      <c r="H54" s="44">
        <v>14.9</v>
      </c>
      <c r="I54" s="44">
        <v>54</v>
      </c>
      <c r="J54" s="44">
        <v>37.6</v>
      </c>
    </row>
    <row r="55" spans="1:21" x14ac:dyDescent="0.25">
      <c r="A55" s="46"/>
      <c r="B55" s="64" t="s">
        <v>26</v>
      </c>
      <c r="C55" s="65"/>
      <c r="D55" s="66"/>
      <c r="E55" s="43">
        <v>20</v>
      </c>
      <c r="F55" s="44">
        <v>1.5</v>
      </c>
      <c r="G55" s="44">
        <v>0.15</v>
      </c>
      <c r="H55" s="44">
        <v>9.3000000000000007</v>
      </c>
      <c r="I55" s="44">
        <v>42.7</v>
      </c>
      <c r="J55" s="44">
        <v>0</v>
      </c>
    </row>
    <row r="56" spans="1:21" x14ac:dyDescent="0.25">
      <c r="A56" s="46"/>
      <c r="B56" s="211" t="s">
        <v>27</v>
      </c>
      <c r="C56" s="212"/>
      <c r="D56" s="213"/>
      <c r="E56" s="43">
        <v>27.5</v>
      </c>
      <c r="F56" s="44">
        <v>1.76</v>
      </c>
      <c r="G56" s="44">
        <v>0.33</v>
      </c>
      <c r="H56" s="44">
        <v>9.16</v>
      </c>
      <c r="I56" s="44">
        <v>47.76</v>
      </c>
      <c r="J56" s="44">
        <v>0</v>
      </c>
    </row>
    <row r="57" spans="1:21" x14ac:dyDescent="0.25">
      <c r="A57" s="46"/>
      <c r="B57" s="298" t="s">
        <v>19</v>
      </c>
      <c r="C57" s="299"/>
      <c r="D57" s="300"/>
      <c r="E57" s="44"/>
      <c r="F57" s="51">
        <f ca="1">SUM(F50:F57)</f>
        <v>20.52</v>
      </c>
      <c r="G57" s="51">
        <f ca="1">SUM(G50:G57)</f>
        <v>18.13</v>
      </c>
      <c r="H57" s="51">
        <f ca="1">SUM(H50:H57)</f>
        <v>68.649999999999991</v>
      </c>
      <c r="I57" s="51">
        <f>SUM(I50:I56)</f>
        <v>519.76</v>
      </c>
      <c r="J57" s="51">
        <f ca="1">SUM(J50:J57)</f>
        <v>51.86</v>
      </c>
    </row>
    <row r="58" spans="1:21" x14ac:dyDescent="0.25">
      <c r="A58" s="43"/>
      <c r="B58" s="52"/>
      <c r="C58" s="52"/>
      <c r="D58" s="52"/>
      <c r="E58" s="52"/>
      <c r="F58" s="52"/>
      <c r="G58" s="52"/>
      <c r="H58" s="52"/>
      <c r="I58" s="52"/>
      <c r="J58" s="52"/>
    </row>
    <row r="59" spans="1:21" x14ac:dyDescent="0.25">
      <c r="A59" s="43"/>
      <c r="B59" s="208" t="s">
        <v>28</v>
      </c>
      <c r="C59" s="209"/>
      <c r="D59" s="210"/>
      <c r="E59" s="44"/>
      <c r="F59" s="53"/>
      <c r="G59" s="53"/>
      <c r="H59" s="53"/>
      <c r="I59" s="53"/>
      <c r="J59" s="53"/>
    </row>
    <row r="60" spans="1:21" x14ac:dyDescent="0.25">
      <c r="A60" s="54" t="s">
        <v>39</v>
      </c>
      <c r="B60" s="211" t="s">
        <v>40</v>
      </c>
      <c r="C60" s="212"/>
      <c r="D60" s="213"/>
      <c r="E60" s="128">
        <v>35</v>
      </c>
      <c r="F60" s="53">
        <v>3</v>
      </c>
      <c r="G60" s="53">
        <v>4.5</v>
      </c>
      <c r="H60" s="53">
        <v>16.5</v>
      </c>
      <c r="I60" s="53">
        <v>120</v>
      </c>
      <c r="J60" s="53">
        <v>0.09</v>
      </c>
    </row>
    <row r="61" spans="1:21" x14ac:dyDescent="0.25">
      <c r="A61" s="43"/>
      <c r="B61" s="211" t="s">
        <v>171</v>
      </c>
      <c r="C61" s="212"/>
      <c r="D61" s="213"/>
      <c r="E61" s="44">
        <v>150</v>
      </c>
      <c r="F61" s="53">
        <v>4.3</v>
      </c>
      <c r="G61" s="53">
        <v>4.5</v>
      </c>
      <c r="H61" s="53">
        <v>6.8</v>
      </c>
      <c r="I61" s="53">
        <v>84</v>
      </c>
      <c r="J61" s="53">
        <v>0.8</v>
      </c>
    </row>
    <row r="62" spans="1:21" x14ac:dyDescent="0.25">
      <c r="A62" s="43"/>
      <c r="B62" s="302" t="s">
        <v>19</v>
      </c>
      <c r="C62" s="303"/>
      <c r="D62" s="304"/>
      <c r="E62" s="44"/>
      <c r="F62" s="53">
        <f>SUM(F60:F61)</f>
        <v>7.3</v>
      </c>
      <c r="G62" s="53">
        <f>SUM(G60:G61)</f>
        <v>9</v>
      </c>
      <c r="H62" s="53">
        <f>SUM(H60:H61)</f>
        <v>23.3</v>
      </c>
      <c r="I62" s="53">
        <f>SUM(I60:I61)</f>
        <v>204</v>
      </c>
      <c r="J62" s="53">
        <f>SUM(J60:J61)</f>
        <v>0.89</v>
      </c>
    </row>
    <row r="63" spans="1:21" x14ac:dyDescent="0.25">
      <c r="A63" s="43"/>
      <c r="B63" s="208" t="s">
        <v>30</v>
      </c>
      <c r="C63" s="209"/>
      <c r="D63" s="210"/>
      <c r="E63" s="44"/>
      <c r="F63" s="48">
        <f ca="1">SUM(F46:F47,F57,F62)</f>
        <v>39.479999999999997</v>
      </c>
      <c r="G63" s="48">
        <f ca="1">SUM(G46:G47,G57,G62)</f>
        <v>41.11</v>
      </c>
      <c r="H63" s="48">
        <f ca="1">SUM(H46:H47,H57,H62)</f>
        <v>161.41999999999999</v>
      </c>
      <c r="I63" s="48">
        <f>SUM(I46:I47,I57,I62)</f>
        <v>1039.55</v>
      </c>
      <c r="J63" s="48">
        <f ca="1">SUM(J46:J47,J57,J62)</f>
        <v>63.5</v>
      </c>
    </row>
    <row r="64" spans="1:21" x14ac:dyDescent="0.25">
      <c r="A64" s="50" t="s">
        <v>111</v>
      </c>
      <c r="B64" s="211"/>
      <c r="C64" s="212"/>
      <c r="D64" s="213"/>
      <c r="E64" s="44"/>
      <c r="F64" s="44"/>
      <c r="G64" s="44"/>
      <c r="H64" s="44"/>
      <c r="I64" s="58">
        <f>I63/1400*100</f>
        <v>74.253571428571433</v>
      </c>
      <c r="J64" s="44"/>
    </row>
    <row r="65" spans="1:21" x14ac:dyDescent="0.25">
      <c r="A65" s="313" t="s">
        <v>112</v>
      </c>
      <c r="B65" s="314"/>
      <c r="C65" s="314"/>
      <c r="D65" s="314"/>
      <c r="E65" s="314"/>
      <c r="F65" s="314"/>
      <c r="G65" s="314"/>
      <c r="H65" s="314"/>
      <c r="I65" s="314"/>
      <c r="J65" s="315"/>
    </row>
    <row r="66" spans="1:21" x14ac:dyDescent="0.25">
      <c r="A66" s="50"/>
      <c r="B66" s="295" t="s">
        <v>14</v>
      </c>
      <c r="C66" s="296"/>
      <c r="D66" s="297"/>
      <c r="E66" s="44"/>
      <c r="F66" s="44"/>
      <c r="G66" s="44"/>
      <c r="H66" s="44"/>
      <c r="I66" s="44"/>
      <c r="J66" s="44"/>
    </row>
    <row r="67" spans="1:21" x14ac:dyDescent="0.25">
      <c r="A67" s="54" t="s">
        <v>195</v>
      </c>
      <c r="B67" s="211" t="s">
        <v>196</v>
      </c>
      <c r="C67" s="212"/>
      <c r="D67" s="213"/>
      <c r="E67" s="44">
        <v>80</v>
      </c>
      <c r="F67" s="44">
        <v>11.8</v>
      </c>
      <c r="G67" s="44">
        <v>9.6</v>
      </c>
      <c r="H67" s="44">
        <v>10.1</v>
      </c>
      <c r="I67" s="44">
        <v>179</v>
      </c>
      <c r="J67" s="44">
        <v>0.15</v>
      </c>
    </row>
    <row r="68" spans="1:21" x14ac:dyDescent="0.25">
      <c r="A68" s="54"/>
      <c r="B68" s="211" t="s">
        <v>141</v>
      </c>
      <c r="C68" s="212"/>
      <c r="D68" s="213"/>
      <c r="E68" s="44">
        <v>10</v>
      </c>
      <c r="F68" s="44">
        <v>0.7</v>
      </c>
      <c r="G68" s="44">
        <v>0.8</v>
      </c>
      <c r="H68" s="44">
        <v>5.5</v>
      </c>
      <c r="I68" s="44">
        <v>32.799999999999997</v>
      </c>
      <c r="J68" s="44">
        <v>0.22</v>
      </c>
    </row>
    <row r="69" spans="1:21" x14ac:dyDescent="0.25">
      <c r="A69" s="54" t="s">
        <v>154</v>
      </c>
      <c r="B69" s="211" t="s">
        <v>155</v>
      </c>
      <c r="C69" s="212"/>
      <c r="D69" s="213"/>
      <c r="E69" s="44">
        <v>150</v>
      </c>
      <c r="F69" s="44">
        <v>0</v>
      </c>
      <c r="G69" s="44">
        <v>0</v>
      </c>
      <c r="H69" s="44">
        <v>6.8</v>
      </c>
      <c r="I69" s="44">
        <v>26.3</v>
      </c>
      <c r="J69" s="44">
        <v>0</v>
      </c>
    </row>
    <row r="70" spans="1:21" x14ac:dyDescent="0.25">
      <c r="A70" s="42" t="s">
        <v>17</v>
      </c>
      <c r="B70" s="211" t="s">
        <v>18</v>
      </c>
      <c r="C70" s="212"/>
      <c r="D70" s="213"/>
      <c r="E70" s="60" t="s">
        <v>200</v>
      </c>
      <c r="F70" s="61">
        <v>1.6</v>
      </c>
      <c r="G70" s="61">
        <v>2.2999999999999998</v>
      </c>
      <c r="H70" s="61">
        <v>11.7</v>
      </c>
      <c r="I70" s="61">
        <v>91.5</v>
      </c>
      <c r="J70" s="61">
        <v>0</v>
      </c>
    </row>
    <row r="71" spans="1:21" x14ac:dyDescent="0.25">
      <c r="A71" s="43"/>
      <c r="B71" s="302" t="s">
        <v>19</v>
      </c>
      <c r="C71" s="303"/>
      <c r="D71" s="304"/>
      <c r="E71" s="44"/>
      <c r="F71" s="49">
        <f>SUM(F67:F70)</f>
        <v>14.1</v>
      </c>
      <c r="G71" s="49">
        <f>SUM(G67:G70)</f>
        <v>12.7</v>
      </c>
      <c r="H71" s="49">
        <f>SUM(H67:H70)</f>
        <v>34.099999999999994</v>
      </c>
      <c r="I71" s="49">
        <f>SUM(I67:I70)</f>
        <v>329.6</v>
      </c>
      <c r="J71" s="49">
        <f>SUM(J67:J70)</f>
        <v>0.37</v>
      </c>
    </row>
    <row r="72" spans="1:21" ht="15" customHeight="1" x14ac:dyDescent="0.25">
      <c r="A72" s="46" t="s">
        <v>20</v>
      </c>
      <c r="B72" s="186" t="s">
        <v>184</v>
      </c>
      <c r="C72" s="165"/>
      <c r="D72" s="166"/>
      <c r="E72" s="137">
        <v>100</v>
      </c>
      <c r="F72" s="125">
        <v>0.03</v>
      </c>
      <c r="G72" s="125">
        <v>0.03</v>
      </c>
      <c r="H72" s="53">
        <v>10.68</v>
      </c>
      <c r="I72" s="53">
        <v>43.19</v>
      </c>
      <c r="J72" s="53">
        <v>0.7</v>
      </c>
    </row>
    <row r="73" spans="1:21" x14ac:dyDescent="0.25">
      <c r="A73" s="43"/>
      <c r="B73" s="217" t="s">
        <v>21</v>
      </c>
      <c r="C73" s="218"/>
      <c r="D73" s="219"/>
      <c r="E73" s="44"/>
      <c r="F73" s="44"/>
      <c r="G73" s="44"/>
      <c r="H73" s="44"/>
      <c r="I73" s="44"/>
      <c r="J73" s="44"/>
    </row>
    <row r="74" spans="1:21" x14ac:dyDescent="0.25">
      <c r="A74" s="54" t="s">
        <v>45</v>
      </c>
      <c r="B74" s="312" t="s">
        <v>223</v>
      </c>
      <c r="C74" s="253"/>
      <c r="D74" s="254"/>
      <c r="E74" s="44">
        <v>30</v>
      </c>
      <c r="F74" s="44">
        <v>0.5</v>
      </c>
      <c r="G74" s="44">
        <v>2</v>
      </c>
      <c r="H74" s="44">
        <v>3</v>
      </c>
      <c r="I74" s="44">
        <v>31.5</v>
      </c>
      <c r="J74" s="44">
        <v>11.3</v>
      </c>
    </row>
    <row r="75" spans="1:21" x14ac:dyDescent="0.25">
      <c r="A75" s="54" t="s">
        <v>46</v>
      </c>
      <c r="B75" s="211" t="s">
        <v>149</v>
      </c>
      <c r="C75" s="212"/>
      <c r="D75" s="213"/>
      <c r="E75" s="128">
        <v>150</v>
      </c>
      <c r="F75" s="44">
        <v>3.19</v>
      </c>
      <c r="G75" s="44">
        <v>3</v>
      </c>
      <c r="H75" s="44">
        <v>11.89</v>
      </c>
      <c r="I75" s="44">
        <v>88.5</v>
      </c>
      <c r="J75" s="44">
        <v>3.39</v>
      </c>
      <c r="L75" s="24"/>
      <c r="M75" s="280"/>
      <c r="N75" s="255"/>
      <c r="O75" s="256"/>
      <c r="P75" s="3"/>
      <c r="Q75" s="3"/>
      <c r="R75" s="3"/>
      <c r="S75" s="3"/>
      <c r="T75" s="3"/>
      <c r="U75" s="3"/>
    </row>
    <row r="76" spans="1:21" x14ac:dyDescent="0.25">
      <c r="A76" s="54" t="s">
        <v>47</v>
      </c>
      <c r="B76" s="224" t="s">
        <v>187</v>
      </c>
      <c r="C76" s="184"/>
      <c r="D76" s="185"/>
      <c r="E76" s="128">
        <v>60</v>
      </c>
      <c r="F76" s="44">
        <v>8.5</v>
      </c>
      <c r="G76" s="44">
        <v>7.3</v>
      </c>
      <c r="H76" s="44">
        <v>5.6</v>
      </c>
      <c r="I76" s="44">
        <v>122</v>
      </c>
      <c r="J76" s="44">
        <v>0.47</v>
      </c>
    </row>
    <row r="77" spans="1:21" ht="15" customHeight="1" x14ac:dyDescent="0.25">
      <c r="A77" s="54" t="s">
        <v>48</v>
      </c>
      <c r="B77" s="186" t="s">
        <v>49</v>
      </c>
      <c r="C77" s="165"/>
      <c r="D77" s="166"/>
      <c r="E77" s="128">
        <v>120</v>
      </c>
      <c r="F77" s="44">
        <v>1.8</v>
      </c>
      <c r="G77" s="44">
        <v>3</v>
      </c>
      <c r="H77" s="44">
        <v>12.8</v>
      </c>
      <c r="I77" s="44">
        <v>77.5</v>
      </c>
      <c r="J77" s="44">
        <v>9.1999999999999993</v>
      </c>
    </row>
    <row r="78" spans="1:21" x14ac:dyDescent="0.25">
      <c r="A78" s="54" t="s">
        <v>50</v>
      </c>
      <c r="B78" s="55" t="s">
        <v>51</v>
      </c>
      <c r="C78" s="56"/>
      <c r="D78" s="57"/>
      <c r="E78" s="128">
        <v>150</v>
      </c>
      <c r="F78" s="44">
        <v>0.3</v>
      </c>
      <c r="G78" s="44">
        <v>0</v>
      </c>
      <c r="H78" s="44">
        <v>13.7</v>
      </c>
      <c r="I78" s="44">
        <v>54</v>
      </c>
      <c r="J78" s="44">
        <v>37.5</v>
      </c>
    </row>
    <row r="79" spans="1:21" x14ac:dyDescent="0.25">
      <c r="A79" s="46"/>
      <c r="B79" s="64" t="s">
        <v>26</v>
      </c>
      <c r="C79" s="65"/>
      <c r="D79" s="66"/>
      <c r="E79" s="43">
        <v>20</v>
      </c>
      <c r="F79" s="44">
        <v>1.5</v>
      </c>
      <c r="G79" s="44">
        <v>0.15</v>
      </c>
      <c r="H79" s="44">
        <v>9.3000000000000007</v>
      </c>
      <c r="I79" s="44">
        <v>42.7</v>
      </c>
      <c r="J79" s="44">
        <v>0</v>
      </c>
    </row>
    <row r="80" spans="1:21" x14ac:dyDescent="0.25">
      <c r="A80" s="46"/>
      <c r="B80" s="211" t="s">
        <v>27</v>
      </c>
      <c r="C80" s="212"/>
      <c r="D80" s="213"/>
      <c r="E80" s="43">
        <v>27.5</v>
      </c>
      <c r="F80" s="44">
        <v>1.76</v>
      </c>
      <c r="G80" s="44">
        <v>0.33</v>
      </c>
      <c r="H80" s="44">
        <v>9.16</v>
      </c>
      <c r="I80" s="44">
        <v>47.76</v>
      </c>
      <c r="J80" s="44">
        <v>0</v>
      </c>
    </row>
    <row r="81" spans="1:21" x14ac:dyDescent="0.25">
      <c r="A81" s="46"/>
      <c r="B81" s="302" t="s">
        <v>19</v>
      </c>
      <c r="C81" s="303"/>
      <c r="D81" s="304"/>
      <c r="E81" s="44"/>
      <c r="F81" s="49">
        <f ca="1">SUM(F74:F81)</f>
        <v>17.59</v>
      </c>
      <c r="G81" s="49">
        <f ca="1">SUM(G74:G81)</f>
        <v>12.940000000000001</v>
      </c>
      <c r="H81" s="49">
        <f ca="1">SUM(H74:H81)</f>
        <v>62.649999999999991</v>
      </c>
      <c r="I81" s="49">
        <f>SUM(I74:I80)</f>
        <v>463.96</v>
      </c>
      <c r="J81" s="49">
        <f ca="1">SUM(J74:J81)</f>
        <v>63.46</v>
      </c>
    </row>
    <row r="82" spans="1:21" x14ac:dyDescent="0.25">
      <c r="A82" s="43"/>
      <c r="B82" s="208" t="s">
        <v>28</v>
      </c>
      <c r="C82" s="209"/>
      <c r="D82" s="210"/>
      <c r="E82" s="44"/>
      <c r="F82" s="53"/>
      <c r="G82" s="53"/>
      <c r="H82" s="53"/>
      <c r="I82" s="53"/>
      <c r="J82" s="53"/>
    </row>
    <row r="83" spans="1:21" x14ac:dyDescent="0.25">
      <c r="A83" s="43"/>
      <c r="B83" s="211" t="s">
        <v>41</v>
      </c>
      <c r="C83" s="212"/>
      <c r="D83" s="213"/>
      <c r="E83" s="43">
        <v>150</v>
      </c>
      <c r="F83" s="53">
        <v>4.3333333333333339</v>
      </c>
      <c r="G83" s="53">
        <v>4.5</v>
      </c>
      <c r="H83" s="53">
        <v>6.75</v>
      </c>
      <c r="I83" s="53">
        <v>84</v>
      </c>
      <c r="J83" s="53">
        <v>0.8</v>
      </c>
    </row>
    <row r="84" spans="1:21" x14ac:dyDescent="0.25">
      <c r="A84" s="43" t="s">
        <v>185</v>
      </c>
      <c r="B84" s="211" t="s">
        <v>129</v>
      </c>
      <c r="C84" s="212"/>
      <c r="D84" s="213"/>
      <c r="E84" s="128">
        <v>100</v>
      </c>
      <c r="F84" s="53">
        <v>4.8</v>
      </c>
      <c r="G84" s="53">
        <v>3.8</v>
      </c>
      <c r="H84" s="53">
        <v>20.2</v>
      </c>
      <c r="I84" s="53">
        <v>136.80000000000001</v>
      </c>
      <c r="J84" s="125">
        <v>0.03</v>
      </c>
      <c r="K84" s="27"/>
      <c r="L84" s="9"/>
      <c r="M84" s="336"/>
      <c r="N84" s="336"/>
      <c r="O84" s="336"/>
      <c r="P84" s="10"/>
      <c r="Q84" s="11"/>
      <c r="R84" s="11"/>
      <c r="S84" s="11"/>
      <c r="T84" s="11"/>
      <c r="U84" s="11"/>
    </row>
    <row r="85" spans="1:21" x14ac:dyDescent="0.25">
      <c r="A85" s="43"/>
      <c r="B85" s="302" t="s">
        <v>19</v>
      </c>
      <c r="C85" s="303"/>
      <c r="D85" s="304"/>
      <c r="E85" s="44"/>
      <c r="F85" s="53">
        <f ca="1">SUM(F83:F86)</f>
        <v>8.6333333333333329</v>
      </c>
      <c r="G85" s="53">
        <f ca="1">SUM(G83:G86)</f>
        <v>12.1</v>
      </c>
      <c r="H85" s="53">
        <f ca="1">SUM(H83:H86)</f>
        <v>27.75</v>
      </c>
      <c r="I85" s="53">
        <f>SUM(I83:I84)</f>
        <v>220.8</v>
      </c>
      <c r="J85" s="53">
        <f ca="1">SUM(J83:J86)</f>
        <v>1.2000000000000002</v>
      </c>
    </row>
    <row r="86" spans="1:21" ht="15.75" thickBot="1" x14ac:dyDescent="0.3">
      <c r="A86" s="43"/>
      <c r="B86" s="208" t="s">
        <v>30</v>
      </c>
      <c r="C86" s="209"/>
      <c r="D86" s="210"/>
      <c r="E86" s="44"/>
      <c r="F86" s="44">
        <f ca="1">SUM(F71:F72,F81,F85)</f>
        <v>39.923333333333332</v>
      </c>
      <c r="G86" s="44">
        <f ca="1">SUM(G71:G72,G81,G85)</f>
        <v>39.020000000000003</v>
      </c>
      <c r="H86" s="44">
        <f ca="1">SUM(H71:H72,H81,H85)</f>
        <v>141.76999999999998</v>
      </c>
      <c r="I86" s="44">
        <f>SUM(I71:I72,I81,I85)</f>
        <v>1057.55</v>
      </c>
      <c r="J86" s="44">
        <f ca="1">SUM(J71:J72,J81,J85)</f>
        <v>75.08</v>
      </c>
    </row>
    <row r="87" spans="1:21" ht="14.25" customHeight="1" thickBot="1" x14ac:dyDescent="0.3">
      <c r="A87" s="43" t="s">
        <v>52</v>
      </c>
      <c r="B87" s="52"/>
      <c r="C87" s="52"/>
      <c r="D87" s="52"/>
      <c r="E87" s="52"/>
      <c r="F87" s="52"/>
      <c r="G87" s="52"/>
      <c r="H87" s="52"/>
      <c r="I87" s="67">
        <f>SUM(I86/1400*100)</f>
        <v>75.539285714285711</v>
      </c>
      <c r="J87" s="52"/>
      <c r="M87" s="333"/>
      <c r="N87" s="334"/>
      <c r="O87" s="334"/>
      <c r="P87" s="335"/>
      <c r="Q87" s="333"/>
      <c r="R87" s="335"/>
      <c r="S87" s="333"/>
      <c r="T87" s="334"/>
      <c r="U87" s="335"/>
    </row>
    <row r="88" spans="1:21" ht="16.5" thickBot="1" x14ac:dyDescent="0.3">
      <c r="A88" s="313" t="s">
        <v>53</v>
      </c>
      <c r="B88" s="314"/>
      <c r="C88" s="314"/>
      <c r="D88" s="314"/>
      <c r="E88" s="314"/>
      <c r="F88" s="314"/>
      <c r="G88" s="314"/>
      <c r="H88" s="314"/>
      <c r="I88" s="314"/>
      <c r="J88" s="315"/>
      <c r="M88" s="29"/>
      <c r="N88" s="30"/>
      <c r="O88" s="333"/>
      <c r="P88" s="334"/>
      <c r="Q88" s="334"/>
      <c r="R88" s="335"/>
      <c r="S88" s="30"/>
      <c r="T88" s="30"/>
      <c r="U88" s="30"/>
    </row>
    <row r="89" spans="1:21" ht="16.5" thickBot="1" x14ac:dyDescent="0.3">
      <c r="A89" s="43"/>
      <c r="B89" s="217" t="s">
        <v>14</v>
      </c>
      <c r="C89" s="218"/>
      <c r="D89" s="219"/>
      <c r="E89" s="44"/>
      <c r="F89" s="44"/>
      <c r="G89" s="44"/>
      <c r="H89" s="44"/>
      <c r="I89" s="44"/>
      <c r="J89" s="44"/>
      <c r="M89" s="31"/>
      <c r="N89" s="32"/>
      <c r="O89" s="32"/>
      <c r="P89" s="32"/>
      <c r="Q89" s="32"/>
      <c r="R89" s="32"/>
      <c r="S89" s="32"/>
      <c r="T89" s="32"/>
      <c r="U89" s="32"/>
    </row>
    <row r="90" spans="1:21" ht="16.5" thickBot="1" x14ac:dyDescent="0.3">
      <c r="A90" s="54" t="s">
        <v>61</v>
      </c>
      <c r="B90" s="186" t="s">
        <v>188</v>
      </c>
      <c r="C90" s="165"/>
      <c r="D90" s="166"/>
      <c r="E90" s="44">
        <v>80</v>
      </c>
      <c r="F90" s="44">
        <v>7.8</v>
      </c>
      <c r="G90" s="44">
        <v>10.5</v>
      </c>
      <c r="H90" s="44">
        <v>1.4</v>
      </c>
      <c r="I90" s="44">
        <v>131</v>
      </c>
      <c r="J90" s="44">
        <v>0.3</v>
      </c>
      <c r="M90" s="33"/>
      <c r="N90" s="34"/>
      <c r="O90" s="34"/>
      <c r="P90" s="34"/>
      <c r="Q90" s="34"/>
      <c r="R90" s="34"/>
      <c r="S90" s="34"/>
      <c r="T90" s="34"/>
      <c r="U90" s="34"/>
    </row>
    <row r="91" spans="1:21" x14ac:dyDescent="0.25">
      <c r="A91" s="42" t="s">
        <v>43</v>
      </c>
      <c r="B91" s="171" t="s">
        <v>44</v>
      </c>
      <c r="C91" s="171"/>
      <c r="D91" s="171"/>
      <c r="E91" s="43">
        <v>150</v>
      </c>
      <c r="F91" s="44">
        <v>1.1000000000000001</v>
      </c>
      <c r="G91" s="44">
        <v>1.1000000000000001</v>
      </c>
      <c r="H91" s="44">
        <v>8.4</v>
      </c>
      <c r="I91" s="44">
        <v>46</v>
      </c>
      <c r="J91" s="44">
        <v>0.2</v>
      </c>
      <c r="N91" s="20"/>
    </row>
    <row r="92" spans="1:21" x14ac:dyDescent="0.25">
      <c r="A92" s="42" t="s">
        <v>118</v>
      </c>
      <c r="B92" s="211" t="s">
        <v>119</v>
      </c>
      <c r="C92" s="212"/>
      <c r="D92" s="213"/>
      <c r="E92" s="46" t="s">
        <v>137</v>
      </c>
      <c r="F92" s="44">
        <v>3.9</v>
      </c>
      <c r="G92" s="44">
        <v>5.74</v>
      </c>
      <c r="H92" s="44">
        <v>12.27</v>
      </c>
      <c r="I92" s="44">
        <v>97.09</v>
      </c>
      <c r="J92" s="44">
        <v>0.05</v>
      </c>
    </row>
    <row r="93" spans="1:21" x14ac:dyDescent="0.25">
      <c r="A93" s="43"/>
      <c r="B93" s="302" t="s">
        <v>19</v>
      </c>
      <c r="C93" s="303"/>
      <c r="D93" s="304"/>
      <c r="E93" s="44"/>
      <c r="F93" s="51">
        <f>SUM(F90:F92)</f>
        <v>12.8</v>
      </c>
      <c r="G93" s="51">
        <f>SUM(G90:G92)</f>
        <v>17.34</v>
      </c>
      <c r="H93" s="51">
        <f>SUM(H90:H92)</f>
        <v>22.07</v>
      </c>
      <c r="I93" s="51">
        <f>SUM(I90:I92)</f>
        <v>274.09000000000003</v>
      </c>
      <c r="J93" s="51">
        <f>SUM(J90:J92)</f>
        <v>0.55000000000000004</v>
      </c>
    </row>
    <row r="94" spans="1:21" x14ac:dyDescent="0.25">
      <c r="A94" s="46" t="s">
        <v>20</v>
      </c>
      <c r="B94" s="78" t="s">
        <v>213</v>
      </c>
      <c r="C94" s="79"/>
      <c r="D94" s="79"/>
      <c r="E94" s="43">
        <v>100</v>
      </c>
      <c r="F94" s="53">
        <v>0.03</v>
      </c>
      <c r="G94" s="53">
        <v>0.03</v>
      </c>
      <c r="H94" s="53">
        <v>10.68</v>
      </c>
      <c r="I94" s="53">
        <v>43.19</v>
      </c>
      <c r="J94" s="53">
        <v>0.7</v>
      </c>
    </row>
    <row r="95" spans="1:21" x14ac:dyDescent="0.25">
      <c r="A95" s="50"/>
      <c r="B95" s="217" t="s">
        <v>21</v>
      </c>
      <c r="C95" s="218"/>
      <c r="D95" s="219"/>
      <c r="E95" s="44"/>
      <c r="F95" s="53"/>
      <c r="G95" s="53"/>
      <c r="H95" s="53"/>
      <c r="I95" s="53"/>
      <c r="J95" s="53"/>
    </row>
    <row r="96" spans="1:21" ht="17.25" customHeight="1" x14ac:dyDescent="0.25">
      <c r="A96" s="50" t="s">
        <v>166</v>
      </c>
      <c r="B96" s="78" t="s">
        <v>224</v>
      </c>
      <c r="C96" s="79"/>
      <c r="D96" s="124"/>
      <c r="E96" s="128">
        <v>30</v>
      </c>
      <c r="F96" s="53">
        <v>0.3</v>
      </c>
      <c r="G96" s="53">
        <v>2.4</v>
      </c>
      <c r="H96" s="53">
        <v>1.75</v>
      </c>
      <c r="I96" s="53">
        <v>30</v>
      </c>
      <c r="J96" s="53">
        <v>0.7</v>
      </c>
    </row>
    <row r="97" spans="1:10" x14ac:dyDescent="0.25">
      <c r="A97" s="54" t="s">
        <v>57</v>
      </c>
      <c r="B97" s="211" t="s">
        <v>58</v>
      </c>
      <c r="C97" s="212"/>
      <c r="D97" s="213"/>
      <c r="E97" s="128">
        <v>150</v>
      </c>
      <c r="F97" s="53">
        <v>1.3</v>
      </c>
      <c r="G97" s="53">
        <v>3.2</v>
      </c>
      <c r="H97" s="53">
        <v>7.6</v>
      </c>
      <c r="I97" s="53">
        <v>60</v>
      </c>
      <c r="J97" s="53">
        <v>6.5</v>
      </c>
    </row>
    <row r="98" spans="1:10" x14ac:dyDescent="0.25">
      <c r="A98" s="54" t="s">
        <v>152</v>
      </c>
      <c r="B98" s="186" t="s">
        <v>153</v>
      </c>
      <c r="C98" s="165"/>
      <c r="D98" s="166"/>
      <c r="E98" s="128">
        <v>150</v>
      </c>
      <c r="F98" s="53">
        <v>11.1</v>
      </c>
      <c r="G98" s="53">
        <v>10.9</v>
      </c>
      <c r="H98" s="53">
        <v>27.6</v>
      </c>
      <c r="I98" s="53">
        <v>249</v>
      </c>
      <c r="J98" s="53">
        <v>0.7</v>
      </c>
    </row>
    <row r="99" spans="1:10" x14ac:dyDescent="0.25">
      <c r="A99" s="54"/>
      <c r="B99" s="211" t="s">
        <v>189</v>
      </c>
      <c r="C99" s="212"/>
      <c r="D99" s="213"/>
      <c r="E99" s="128">
        <v>150</v>
      </c>
      <c r="F99" s="53">
        <v>0.08</v>
      </c>
      <c r="G99" s="53">
        <v>0</v>
      </c>
      <c r="H99" s="53">
        <v>18.5</v>
      </c>
      <c r="I99" s="53">
        <v>72</v>
      </c>
      <c r="J99" s="53">
        <v>37.669172932330824</v>
      </c>
    </row>
    <row r="100" spans="1:10" x14ac:dyDescent="0.25">
      <c r="A100" s="43"/>
      <c r="B100" s="211" t="s">
        <v>26</v>
      </c>
      <c r="C100" s="212"/>
      <c r="D100" s="213"/>
      <c r="E100" s="43">
        <v>20</v>
      </c>
      <c r="F100" s="53">
        <v>1.5</v>
      </c>
      <c r="G100" s="53">
        <v>0.15</v>
      </c>
      <c r="H100" s="53">
        <v>9.3000000000000007</v>
      </c>
      <c r="I100" s="53">
        <v>42.7</v>
      </c>
      <c r="J100" s="53">
        <v>0</v>
      </c>
    </row>
    <row r="101" spans="1:10" x14ac:dyDescent="0.25">
      <c r="A101" s="43"/>
      <c r="B101" s="211" t="s">
        <v>27</v>
      </c>
      <c r="C101" s="212"/>
      <c r="D101" s="213"/>
      <c r="E101" s="43">
        <v>27.5</v>
      </c>
      <c r="F101" s="53">
        <v>1.76</v>
      </c>
      <c r="G101" s="53">
        <v>0.33</v>
      </c>
      <c r="H101" s="53">
        <v>9.16</v>
      </c>
      <c r="I101" s="53">
        <v>41.35</v>
      </c>
      <c r="J101" s="53">
        <v>0</v>
      </c>
    </row>
    <row r="102" spans="1:10" x14ac:dyDescent="0.25">
      <c r="A102" s="43"/>
      <c r="B102" s="211" t="s">
        <v>37</v>
      </c>
      <c r="C102" s="212"/>
      <c r="D102" s="213"/>
      <c r="E102" s="44"/>
      <c r="F102" s="51">
        <f>SUM(F96:F101)</f>
        <v>16.04</v>
      </c>
      <c r="G102" s="51">
        <f>SUM(G96:G101)</f>
        <v>16.979999999999997</v>
      </c>
      <c r="H102" s="51">
        <f>SUM(H96:H101)</f>
        <v>73.91</v>
      </c>
      <c r="I102" s="51">
        <f>SUM(I96:I101)</f>
        <v>495.05</v>
      </c>
      <c r="J102" s="51">
        <f>SUM(J96:J101)</f>
        <v>45.569172932330822</v>
      </c>
    </row>
    <row r="103" spans="1:10" x14ac:dyDescent="0.25">
      <c r="A103" s="43"/>
      <c r="B103" s="208" t="s">
        <v>28</v>
      </c>
      <c r="C103" s="209"/>
      <c r="D103" s="210"/>
      <c r="E103" s="44"/>
      <c r="F103" s="53"/>
      <c r="G103" s="53"/>
      <c r="H103" s="53"/>
      <c r="I103" s="53"/>
      <c r="J103" s="53"/>
    </row>
    <row r="104" spans="1:10" x14ac:dyDescent="0.25">
      <c r="A104" s="43"/>
      <c r="B104" s="230" t="s">
        <v>132</v>
      </c>
      <c r="C104" s="173"/>
      <c r="D104" s="174"/>
      <c r="E104" s="68">
        <v>30</v>
      </c>
      <c r="F104" s="61">
        <v>2.4</v>
      </c>
      <c r="G104" s="61">
        <v>5.0999999999999996</v>
      </c>
      <c r="H104" s="61">
        <v>20.399999999999999</v>
      </c>
      <c r="I104" s="61">
        <v>127.1</v>
      </c>
      <c r="J104" s="61">
        <v>0</v>
      </c>
    </row>
    <row r="105" spans="1:10" x14ac:dyDescent="0.25">
      <c r="A105" s="43"/>
      <c r="B105" s="211" t="s">
        <v>29</v>
      </c>
      <c r="C105" s="212"/>
      <c r="D105" s="213"/>
      <c r="E105" s="128">
        <v>150</v>
      </c>
      <c r="F105" s="53">
        <v>4.3333333333333339</v>
      </c>
      <c r="G105" s="53">
        <v>4.833333333333333</v>
      </c>
      <c r="H105" s="53">
        <v>6</v>
      </c>
      <c r="I105" s="53">
        <v>87.5</v>
      </c>
      <c r="J105" s="53">
        <v>0</v>
      </c>
    </row>
    <row r="106" spans="1:10" x14ac:dyDescent="0.25">
      <c r="A106" s="43"/>
      <c r="B106" s="302" t="s">
        <v>19</v>
      </c>
      <c r="C106" s="303"/>
      <c r="D106" s="304"/>
      <c r="E106" s="44"/>
      <c r="F106" s="51">
        <f>SUM(F104:F105)</f>
        <v>6.7333333333333343</v>
      </c>
      <c r="G106" s="51">
        <f>SUM(G104:G105)</f>
        <v>9.9333333333333336</v>
      </c>
      <c r="H106" s="51">
        <f>SUM(H104:H105)</f>
        <v>26.4</v>
      </c>
      <c r="I106" s="51">
        <f>SUM(I104:I105)</f>
        <v>214.6</v>
      </c>
      <c r="J106" s="51">
        <f>SUM(J104:J105)</f>
        <v>0</v>
      </c>
    </row>
    <row r="107" spans="1:10" x14ac:dyDescent="0.25">
      <c r="A107" s="43"/>
      <c r="B107" s="208" t="s">
        <v>30</v>
      </c>
      <c r="C107" s="209"/>
      <c r="D107" s="210"/>
      <c r="E107" s="44"/>
      <c r="F107" s="44">
        <f>SUM(F93:F94,F102,F106)</f>
        <v>35.603333333333332</v>
      </c>
      <c r="G107" s="44">
        <f>SUM(G93:G94,G102,G106)</f>
        <v>44.283333333333331</v>
      </c>
      <c r="H107" s="44">
        <f>SUM(H93:H94,H102,H106)</f>
        <v>133.06</v>
      </c>
      <c r="I107" s="44">
        <f>SUM(I93:I94,I102,I106)</f>
        <v>1026.93</v>
      </c>
      <c r="J107" s="44">
        <f>SUM(J93:J94,J102,J106)</f>
        <v>46.819172932330822</v>
      </c>
    </row>
    <row r="108" spans="1:10" x14ac:dyDescent="0.25">
      <c r="A108" s="43" t="s">
        <v>111</v>
      </c>
      <c r="B108" s="211"/>
      <c r="C108" s="212"/>
      <c r="D108" s="213"/>
      <c r="E108" s="44"/>
      <c r="F108" s="44"/>
      <c r="G108" s="44"/>
      <c r="H108" s="44"/>
      <c r="I108" s="58">
        <f>I107/1400*100</f>
        <v>73.352142857142866</v>
      </c>
      <c r="J108" s="44"/>
    </row>
    <row r="109" spans="1:10" x14ac:dyDescent="0.25">
      <c r="A109" s="313" t="s">
        <v>60</v>
      </c>
      <c r="B109" s="314"/>
      <c r="C109" s="314"/>
      <c r="D109" s="314"/>
      <c r="E109" s="314"/>
      <c r="F109" s="314"/>
      <c r="G109" s="314"/>
      <c r="H109" s="314"/>
      <c r="I109" s="314"/>
      <c r="J109" s="315"/>
    </row>
    <row r="110" spans="1:10" x14ac:dyDescent="0.25">
      <c r="A110" s="50"/>
      <c r="B110" s="217" t="s">
        <v>14</v>
      </c>
      <c r="C110" s="218"/>
      <c r="D110" s="219"/>
      <c r="E110" s="44"/>
      <c r="F110" s="44"/>
      <c r="G110" s="44"/>
      <c r="H110" s="44"/>
      <c r="I110" s="44"/>
      <c r="J110" s="44"/>
    </row>
    <row r="111" spans="1:10" x14ac:dyDescent="0.25">
      <c r="A111" s="54" t="s">
        <v>142</v>
      </c>
      <c r="B111" s="211" t="s">
        <v>143</v>
      </c>
      <c r="C111" s="212"/>
      <c r="D111" s="213"/>
      <c r="E111" s="128">
        <v>130</v>
      </c>
      <c r="F111" s="44">
        <v>4.2</v>
      </c>
      <c r="G111" s="44">
        <v>4.8</v>
      </c>
      <c r="H111" s="44">
        <v>19</v>
      </c>
      <c r="I111" s="44">
        <v>130.80000000000001</v>
      </c>
      <c r="J111" s="44">
        <v>0.3</v>
      </c>
    </row>
    <row r="112" spans="1:10" x14ac:dyDescent="0.25">
      <c r="A112" s="54" t="s">
        <v>15</v>
      </c>
      <c r="B112" s="211" t="s">
        <v>16</v>
      </c>
      <c r="C112" s="212"/>
      <c r="D112" s="213"/>
      <c r="E112" s="128">
        <v>150</v>
      </c>
      <c r="F112" s="44">
        <v>2.2999999999999998</v>
      </c>
      <c r="G112" s="44">
        <v>2.2000000000000002</v>
      </c>
      <c r="H112" s="44">
        <v>10</v>
      </c>
      <c r="I112" s="44">
        <v>66.7</v>
      </c>
      <c r="J112" s="44">
        <v>0.5</v>
      </c>
    </row>
    <row r="113" spans="1:14" x14ac:dyDescent="0.25">
      <c r="A113" s="47" t="s">
        <v>176</v>
      </c>
      <c r="B113" s="171" t="s">
        <v>182</v>
      </c>
      <c r="C113" s="171"/>
      <c r="D113" s="171"/>
      <c r="E113" s="60" t="s">
        <v>200</v>
      </c>
      <c r="F113" s="61">
        <v>1.6</v>
      </c>
      <c r="G113" s="61">
        <v>2.2999999999999998</v>
      </c>
      <c r="H113" s="61">
        <v>11.7</v>
      </c>
      <c r="I113" s="61">
        <v>91.5</v>
      </c>
      <c r="J113" s="61">
        <v>0</v>
      </c>
      <c r="N113" s="20"/>
    </row>
    <row r="114" spans="1:14" x14ac:dyDescent="0.25">
      <c r="A114" s="43"/>
      <c r="B114" s="211" t="s">
        <v>37</v>
      </c>
      <c r="C114" s="212"/>
      <c r="D114" s="213"/>
      <c r="E114" s="44"/>
      <c r="F114" s="51">
        <f>SUM(F111:F113)</f>
        <v>8.1</v>
      </c>
      <c r="G114" s="51">
        <f>SUM(G111:G113)</f>
        <v>9.3000000000000007</v>
      </c>
      <c r="H114" s="51">
        <f>SUM(H111:H113)</f>
        <v>40.700000000000003</v>
      </c>
      <c r="I114" s="51">
        <f>SUM(I111:I113)</f>
        <v>289</v>
      </c>
      <c r="J114" s="51">
        <f>SUM(J111:J113)</f>
        <v>0.8</v>
      </c>
    </row>
    <row r="115" spans="1:14" x14ac:dyDescent="0.25">
      <c r="A115" s="46" t="s">
        <v>20</v>
      </c>
      <c r="B115" s="78" t="s">
        <v>225</v>
      </c>
      <c r="C115" s="79"/>
      <c r="D115" s="79"/>
      <c r="E115" s="43">
        <v>100</v>
      </c>
      <c r="F115" s="53">
        <v>0.14000000000000001</v>
      </c>
      <c r="G115" s="53">
        <v>0.03</v>
      </c>
      <c r="H115" s="53">
        <v>12.2</v>
      </c>
      <c r="I115" s="53">
        <v>50.34</v>
      </c>
      <c r="J115" s="53">
        <v>9</v>
      </c>
    </row>
    <row r="116" spans="1:14" x14ac:dyDescent="0.25">
      <c r="A116" s="43"/>
      <c r="B116" s="217" t="s">
        <v>21</v>
      </c>
      <c r="C116" s="218"/>
      <c r="D116" s="219"/>
      <c r="E116" s="44"/>
      <c r="F116" s="53"/>
      <c r="G116" s="53"/>
      <c r="H116" s="53"/>
      <c r="I116" s="53"/>
      <c r="J116" s="53"/>
    </row>
    <row r="117" spans="1:14" x14ac:dyDescent="0.25">
      <c r="A117" s="54" t="s">
        <v>216</v>
      </c>
      <c r="B117" s="186" t="s">
        <v>215</v>
      </c>
      <c r="C117" s="165"/>
      <c r="D117" s="166"/>
      <c r="E117" s="43">
        <v>30</v>
      </c>
      <c r="F117" s="53">
        <v>0.3</v>
      </c>
      <c r="G117" s="53">
        <v>0.1</v>
      </c>
      <c r="H117" s="53">
        <v>1.1000000000000001</v>
      </c>
      <c r="I117" s="53">
        <v>6.4</v>
      </c>
      <c r="J117" s="53">
        <v>7.5</v>
      </c>
    </row>
    <row r="118" spans="1:14" x14ac:dyDescent="0.25">
      <c r="A118" s="54" t="s">
        <v>63</v>
      </c>
      <c r="B118" s="211" t="s">
        <v>174</v>
      </c>
      <c r="C118" s="212"/>
      <c r="D118" s="213"/>
      <c r="E118" s="128">
        <v>150</v>
      </c>
      <c r="F118" s="53">
        <v>1.4</v>
      </c>
      <c r="G118" s="53">
        <v>2.06</v>
      </c>
      <c r="H118" s="53">
        <v>8.3000000000000007</v>
      </c>
      <c r="I118" s="53">
        <v>58.5</v>
      </c>
      <c r="J118" s="53">
        <v>0.3</v>
      </c>
    </row>
    <row r="119" spans="1:14" x14ac:dyDescent="0.25">
      <c r="A119" s="54" t="s">
        <v>64</v>
      </c>
      <c r="B119" s="211" t="s">
        <v>65</v>
      </c>
      <c r="C119" s="212"/>
      <c r="D119" s="213"/>
      <c r="E119" s="128">
        <v>60</v>
      </c>
      <c r="F119" s="53">
        <v>7.3</v>
      </c>
      <c r="G119" s="53">
        <v>7.8</v>
      </c>
      <c r="H119" s="53">
        <v>1.2</v>
      </c>
      <c r="I119" s="53">
        <v>105</v>
      </c>
      <c r="J119" s="53">
        <v>0.3</v>
      </c>
    </row>
    <row r="120" spans="1:14" x14ac:dyDescent="0.25">
      <c r="A120" s="54" t="s">
        <v>67</v>
      </c>
      <c r="B120" s="211" t="s">
        <v>231</v>
      </c>
      <c r="C120" s="212"/>
      <c r="D120" s="213"/>
      <c r="E120" s="44">
        <v>100</v>
      </c>
      <c r="F120" s="53">
        <v>5.7</v>
      </c>
      <c r="G120" s="53">
        <v>4.5999999999999996</v>
      </c>
      <c r="H120" s="53">
        <v>30.4</v>
      </c>
      <c r="I120" s="53">
        <v>167</v>
      </c>
      <c r="J120" s="53">
        <v>0.6</v>
      </c>
    </row>
    <row r="121" spans="1:14" x14ac:dyDescent="0.25">
      <c r="A121" s="54" t="s">
        <v>50</v>
      </c>
      <c r="B121" s="211" t="s">
        <v>156</v>
      </c>
      <c r="C121" s="212"/>
      <c r="D121" s="213"/>
      <c r="E121" s="128">
        <v>150</v>
      </c>
      <c r="F121" s="53">
        <v>0.4</v>
      </c>
      <c r="G121" s="53">
        <v>0.01</v>
      </c>
      <c r="H121" s="53">
        <v>14.9</v>
      </c>
      <c r="I121" s="53">
        <v>54</v>
      </c>
      <c r="J121" s="53">
        <v>37.619999999999997</v>
      </c>
    </row>
    <row r="122" spans="1:14" x14ac:dyDescent="0.25">
      <c r="A122" s="43"/>
      <c r="B122" s="211" t="s">
        <v>26</v>
      </c>
      <c r="C122" s="212"/>
      <c r="D122" s="213"/>
      <c r="E122" s="43">
        <v>20</v>
      </c>
      <c r="F122" s="53">
        <v>1.5</v>
      </c>
      <c r="G122" s="53">
        <v>0.15</v>
      </c>
      <c r="H122" s="53">
        <v>9.3000000000000007</v>
      </c>
      <c r="I122" s="53">
        <v>42.7</v>
      </c>
      <c r="J122" s="53">
        <v>0</v>
      </c>
    </row>
    <row r="123" spans="1:14" x14ac:dyDescent="0.25">
      <c r="A123" s="52"/>
      <c r="B123" s="211" t="s">
        <v>27</v>
      </c>
      <c r="C123" s="212"/>
      <c r="D123" s="213"/>
      <c r="E123" s="43">
        <v>27.5</v>
      </c>
      <c r="F123" s="53">
        <v>1.76</v>
      </c>
      <c r="G123" s="53">
        <v>0.33</v>
      </c>
      <c r="H123" s="53">
        <v>9.16</v>
      </c>
      <c r="I123" s="53">
        <v>47.76</v>
      </c>
      <c r="J123" s="53">
        <v>0</v>
      </c>
    </row>
    <row r="124" spans="1:14" x14ac:dyDescent="0.25">
      <c r="A124" s="52"/>
      <c r="B124" s="302" t="s">
        <v>19</v>
      </c>
      <c r="C124" s="303"/>
      <c r="D124" s="304"/>
      <c r="E124" s="44"/>
      <c r="F124" s="51">
        <f ca="1">SUM(F118:F124)</f>
        <v>18.593333333333337</v>
      </c>
      <c r="G124" s="51">
        <f ca="1">SUM(G118:G124)</f>
        <v>18.849999999999998</v>
      </c>
      <c r="H124" s="51">
        <f ca="1">SUM(H118:H124)</f>
        <v>76.16</v>
      </c>
      <c r="I124" s="51">
        <f>SUM(I118:I123)</f>
        <v>474.96</v>
      </c>
      <c r="J124" s="51">
        <f ca="1">SUM(J118:J124)</f>
        <v>41.819999999999993</v>
      </c>
    </row>
    <row r="125" spans="1:14" x14ac:dyDescent="0.25">
      <c r="A125" s="43"/>
      <c r="B125" s="217" t="s">
        <v>28</v>
      </c>
      <c r="C125" s="218"/>
      <c r="D125" s="219"/>
      <c r="E125" s="44"/>
      <c r="F125" s="53"/>
      <c r="G125" s="53"/>
      <c r="H125" s="53"/>
      <c r="I125" s="53"/>
      <c r="J125" s="53"/>
    </row>
    <row r="126" spans="1:14" x14ac:dyDescent="0.25">
      <c r="A126" s="54" t="s">
        <v>127</v>
      </c>
      <c r="B126" s="211" t="s">
        <v>128</v>
      </c>
      <c r="C126" s="212"/>
      <c r="D126" s="213"/>
      <c r="E126" s="128">
        <v>60</v>
      </c>
      <c r="F126" s="53">
        <v>3.1</v>
      </c>
      <c r="G126" s="53">
        <v>1.85</v>
      </c>
      <c r="H126" s="53">
        <v>25.7</v>
      </c>
      <c r="I126" s="53">
        <v>126.5</v>
      </c>
      <c r="J126" s="53">
        <v>0.05</v>
      </c>
    </row>
    <row r="127" spans="1:14" x14ac:dyDescent="0.25">
      <c r="A127" s="43"/>
      <c r="B127" s="211" t="s">
        <v>41</v>
      </c>
      <c r="C127" s="212"/>
      <c r="D127" s="213"/>
      <c r="E127" s="43">
        <v>150</v>
      </c>
      <c r="F127" s="53">
        <v>4.3333333333333339</v>
      </c>
      <c r="G127" s="53">
        <v>4.5</v>
      </c>
      <c r="H127" s="53">
        <v>6.75</v>
      </c>
      <c r="I127" s="53">
        <v>84</v>
      </c>
      <c r="J127" s="53">
        <v>0.8</v>
      </c>
    </row>
    <row r="128" spans="1:14" x14ac:dyDescent="0.25">
      <c r="A128" s="43"/>
      <c r="B128" s="302" t="s">
        <v>19</v>
      </c>
      <c r="C128" s="303"/>
      <c r="D128" s="304"/>
      <c r="E128" s="44"/>
      <c r="F128" s="49">
        <f>SUM(F126:F127)</f>
        <v>7.4333333333333336</v>
      </c>
      <c r="G128" s="49">
        <f>SUM(G126:G127)</f>
        <v>6.35</v>
      </c>
      <c r="H128" s="49">
        <f>SUM(H126:H127)</f>
        <v>32.450000000000003</v>
      </c>
      <c r="I128" s="49">
        <f>SUM(I126:I127)</f>
        <v>210.5</v>
      </c>
      <c r="J128" s="49">
        <f>SUM(J126:J127)</f>
        <v>0.85000000000000009</v>
      </c>
    </row>
    <row r="129" spans="1:19" x14ac:dyDescent="0.25">
      <c r="A129" s="43"/>
      <c r="B129" s="208" t="s">
        <v>30</v>
      </c>
      <c r="C129" s="209"/>
      <c r="D129" s="210"/>
      <c r="E129" s="44"/>
      <c r="F129" s="44">
        <f ca="1">SUM(F114:F115,F124,F128)</f>
        <v>37.786666666666669</v>
      </c>
      <c r="G129" s="44">
        <f ca="1">SUM(G114:G115,G124,G128)</f>
        <v>37.769999999999996</v>
      </c>
      <c r="H129" s="44">
        <f ca="1">SUM(H114:H115,H124,H128)</f>
        <v>166.32</v>
      </c>
      <c r="I129" s="44">
        <f>SUM(I114:I115,I124,I128)</f>
        <v>1024.8</v>
      </c>
      <c r="J129" s="44">
        <f ca="1">SUM(J114:J115,J124,J128)</f>
        <v>53.429999999999993</v>
      </c>
    </row>
    <row r="130" spans="1:19" x14ac:dyDescent="0.25">
      <c r="A130" s="43" t="s">
        <v>111</v>
      </c>
      <c r="B130" s="211"/>
      <c r="C130" s="212"/>
      <c r="D130" s="213"/>
      <c r="E130" s="44"/>
      <c r="F130" s="44"/>
      <c r="G130" s="44"/>
      <c r="H130" s="44"/>
      <c r="I130" s="58">
        <f>I129/1400*100</f>
        <v>73.2</v>
      </c>
      <c r="J130" s="44"/>
    </row>
    <row r="131" spans="1:19" x14ac:dyDescent="0.25">
      <c r="A131" s="313" t="s">
        <v>114</v>
      </c>
      <c r="B131" s="314"/>
      <c r="C131" s="314"/>
      <c r="D131" s="314"/>
      <c r="E131" s="314"/>
      <c r="F131" s="314"/>
      <c r="G131" s="314"/>
      <c r="H131" s="314"/>
      <c r="I131" s="314"/>
      <c r="J131" s="315"/>
    </row>
    <row r="132" spans="1:19" x14ac:dyDescent="0.25">
      <c r="A132" s="69"/>
      <c r="B132" s="217" t="s">
        <v>14</v>
      </c>
      <c r="C132" s="218"/>
      <c r="D132" s="219"/>
      <c r="E132" s="44"/>
      <c r="F132" s="44"/>
      <c r="G132" s="44"/>
      <c r="H132" s="44"/>
      <c r="I132" s="44"/>
      <c r="J132" s="44"/>
    </row>
    <row r="133" spans="1:19" x14ac:dyDescent="0.25">
      <c r="A133" s="54" t="s">
        <v>147</v>
      </c>
      <c r="B133" s="211" t="s">
        <v>150</v>
      </c>
      <c r="C133" s="212"/>
      <c r="D133" s="213"/>
      <c r="E133" s="44">
        <v>130</v>
      </c>
      <c r="F133" s="44">
        <v>4.7</v>
      </c>
      <c r="G133" s="44">
        <v>4.3</v>
      </c>
      <c r="H133" s="44">
        <v>21.8</v>
      </c>
      <c r="I133" s="44">
        <v>134.30000000000001</v>
      </c>
      <c r="J133" s="44">
        <v>0.2</v>
      </c>
    </row>
    <row r="134" spans="1:19" x14ac:dyDescent="0.25">
      <c r="A134" s="45" t="s">
        <v>43</v>
      </c>
      <c r="B134" s="186" t="s">
        <v>44</v>
      </c>
      <c r="C134" s="165"/>
      <c r="D134" s="165"/>
      <c r="E134" s="43">
        <v>150</v>
      </c>
      <c r="F134" s="44">
        <v>2.3076923076923075</v>
      </c>
      <c r="G134" s="44">
        <v>2.2307692307692308</v>
      </c>
      <c r="H134" s="44">
        <v>8.4</v>
      </c>
      <c r="I134" s="44">
        <v>63.9</v>
      </c>
      <c r="J134" s="44">
        <v>0.2</v>
      </c>
    </row>
    <row r="135" spans="1:19" x14ac:dyDescent="0.25">
      <c r="A135" s="42" t="s">
        <v>17</v>
      </c>
      <c r="B135" s="211" t="s">
        <v>18</v>
      </c>
      <c r="C135" s="212"/>
      <c r="D135" s="213"/>
      <c r="E135" s="60" t="s">
        <v>200</v>
      </c>
      <c r="F135" s="61">
        <v>1.6</v>
      </c>
      <c r="G135" s="61">
        <v>2.2999999999999998</v>
      </c>
      <c r="H135" s="61">
        <v>11.7</v>
      </c>
      <c r="I135" s="61">
        <v>91.5</v>
      </c>
      <c r="J135" s="61">
        <v>0</v>
      </c>
      <c r="N135" s="20"/>
    </row>
    <row r="136" spans="1:19" x14ac:dyDescent="0.25">
      <c r="A136" s="43"/>
      <c r="B136" s="302" t="s">
        <v>19</v>
      </c>
      <c r="C136" s="303"/>
      <c r="D136" s="304"/>
      <c r="E136" s="44"/>
      <c r="F136" s="51">
        <f>SUM(F133:F135)</f>
        <v>8.6076923076923073</v>
      </c>
      <c r="G136" s="51">
        <f>SUM(G133:G135)</f>
        <v>8.8307692307692314</v>
      </c>
      <c r="H136" s="51">
        <f>SUM(H133:H135)</f>
        <v>41.900000000000006</v>
      </c>
      <c r="I136" s="51">
        <f>SUM(I133:I135)</f>
        <v>289.70000000000005</v>
      </c>
      <c r="J136" s="51">
        <f>SUM(J133:J135)</f>
        <v>0.4</v>
      </c>
    </row>
    <row r="137" spans="1:19" x14ac:dyDescent="0.25">
      <c r="A137" s="46" t="s">
        <v>20</v>
      </c>
      <c r="B137" s="186" t="s">
        <v>226</v>
      </c>
      <c r="C137" s="165"/>
      <c r="D137" s="166"/>
      <c r="E137" s="43">
        <v>100</v>
      </c>
      <c r="F137" s="53">
        <v>0.03</v>
      </c>
      <c r="G137" s="53">
        <v>0.03</v>
      </c>
      <c r="H137" s="53">
        <v>10.68</v>
      </c>
      <c r="I137" s="53">
        <v>43.19</v>
      </c>
      <c r="J137" s="53">
        <v>0.7</v>
      </c>
    </row>
    <row r="138" spans="1:19" x14ac:dyDescent="0.25">
      <c r="A138" s="50"/>
      <c r="B138" s="217" t="s">
        <v>21</v>
      </c>
      <c r="C138" s="218"/>
      <c r="D138" s="219"/>
      <c r="E138" s="50"/>
      <c r="F138" s="70"/>
      <c r="G138" s="70"/>
      <c r="H138" s="70"/>
      <c r="I138" s="70"/>
      <c r="J138" s="70"/>
    </row>
    <row r="139" spans="1:19" x14ac:dyDescent="0.25">
      <c r="A139" s="50" t="s">
        <v>227</v>
      </c>
      <c r="B139" s="211" t="s">
        <v>217</v>
      </c>
      <c r="C139" s="212"/>
      <c r="D139" s="213"/>
      <c r="E139" s="128">
        <v>30</v>
      </c>
      <c r="F139" s="53">
        <v>0.2</v>
      </c>
      <c r="G139" s="53">
        <v>0</v>
      </c>
      <c r="H139" s="53">
        <v>0.8</v>
      </c>
      <c r="I139" s="53">
        <v>4.2</v>
      </c>
      <c r="J139" s="53">
        <v>0</v>
      </c>
    </row>
    <row r="140" spans="1:19" x14ac:dyDescent="0.25">
      <c r="A140" s="54" t="s">
        <v>130</v>
      </c>
      <c r="B140" s="211" t="s">
        <v>157</v>
      </c>
      <c r="C140" s="212"/>
      <c r="D140" s="213"/>
      <c r="E140" s="71" t="s">
        <v>99</v>
      </c>
      <c r="F140" s="61">
        <v>1.8</v>
      </c>
      <c r="G140" s="61">
        <v>2</v>
      </c>
      <c r="H140" s="61">
        <v>9.6</v>
      </c>
      <c r="I140" s="61">
        <v>61</v>
      </c>
      <c r="J140" s="61">
        <v>3.6</v>
      </c>
    </row>
    <row r="141" spans="1:19" x14ac:dyDescent="0.25">
      <c r="A141" s="72" t="s">
        <v>139</v>
      </c>
      <c r="B141" s="230" t="s">
        <v>140</v>
      </c>
      <c r="C141" s="173"/>
      <c r="D141" s="174"/>
      <c r="E141" s="71" t="s">
        <v>138</v>
      </c>
      <c r="F141" s="61">
        <v>1.29</v>
      </c>
      <c r="G141" s="61">
        <v>0.12</v>
      </c>
      <c r="H141" s="61">
        <v>8.0549999999999997</v>
      </c>
      <c r="I141" s="61">
        <v>39.450000000000003</v>
      </c>
      <c r="J141" s="61">
        <v>0</v>
      </c>
      <c r="N141" s="21"/>
      <c r="O141" s="21"/>
      <c r="P141" s="21"/>
      <c r="Q141" s="21"/>
      <c r="R141" s="21"/>
      <c r="S141" s="21"/>
    </row>
    <row r="142" spans="1:19" x14ac:dyDescent="0.25">
      <c r="A142" s="50" t="s">
        <v>74</v>
      </c>
      <c r="B142" s="64" t="s">
        <v>75</v>
      </c>
      <c r="C142" s="65"/>
      <c r="D142" s="66"/>
      <c r="E142" s="130">
        <v>60</v>
      </c>
      <c r="F142" s="53">
        <v>9.5384615384615383</v>
      </c>
      <c r="G142" s="53">
        <v>8.3000000000000007</v>
      </c>
      <c r="H142" s="53">
        <v>9.6923076923076916</v>
      </c>
      <c r="I142" s="53">
        <v>140.76923076923077</v>
      </c>
      <c r="J142" s="53">
        <v>7.6923076923076927E-2</v>
      </c>
      <c r="N142" s="22"/>
      <c r="O142" s="22"/>
      <c r="P142" s="22"/>
      <c r="Q142" s="22"/>
      <c r="R142" s="22"/>
    </row>
    <row r="143" spans="1:19" x14ac:dyDescent="0.25">
      <c r="A143" s="50" t="s">
        <v>76</v>
      </c>
      <c r="B143" s="186" t="s">
        <v>190</v>
      </c>
      <c r="C143" s="165"/>
      <c r="D143" s="166"/>
      <c r="E143" s="128">
        <v>110</v>
      </c>
      <c r="F143" s="53">
        <v>4.5999999999999996</v>
      </c>
      <c r="G143" s="53">
        <v>3.5</v>
      </c>
      <c r="H143" s="53">
        <v>19.8</v>
      </c>
      <c r="I143" s="53">
        <v>127.6</v>
      </c>
      <c r="J143" s="53">
        <v>3.86</v>
      </c>
    </row>
    <row r="144" spans="1:19" x14ac:dyDescent="0.25">
      <c r="A144" s="54" t="s">
        <v>50</v>
      </c>
      <c r="B144" s="211" t="s">
        <v>156</v>
      </c>
      <c r="C144" s="212"/>
      <c r="D144" s="213"/>
      <c r="E144" s="128">
        <v>150</v>
      </c>
      <c r="F144" s="53">
        <v>0.4</v>
      </c>
      <c r="G144" s="53">
        <v>0.01</v>
      </c>
      <c r="H144" s="53">
        <v>14.9</v>
      </c>
      <c r="I144" s="53">
        <v>54</v>
      </c>
      <c r="J144" s="53">
        <v>37.619999999999997</v>
      </c>
    </row>
    <row r="145" spans="1:14" x14ac:dyDescent="0.25">
      <c r="A145" s="54"/>
      <c r="B145" s="211" t="s">
        <v>27</v>
      </c>
      <c r="C145" s="212"/>
      <c r="D145" s="213"/>
      <c r="E145" s="128">
        <v>25</v>
      </c>
      <c r="F145" s="53">
        <v>1.6428571428571428</v>
      </c>
      <c r="G145" s="53">
        <v>0.3</v>
      </c>
      <c r="H145" s="53">
        <v>8.5</v>
      </c>
      <c r="I145" s="53">
        <v>43.428571428571431</v>
      </c>
      <c r="J145" s="53">
        <v>0</v>
      </c>
    </row>
    <row r="146" spans="1:14" x14ac:dyDescent="0.25">
      <c r="A146" s="50"/>
      <c r="B146" s="211" t="s">
        <v>19</v>
      </c>
      <c r="C146" s="212"/>
      <c r="D146" s="213"/>
      <c r="E146" s="44"/>
      <c r="F146" s="49">
        <f>SUM(F139:F145)</f>
        <v>19.471318681318682</v>
      </c>
      <c r="G146" s="49">
        <f>SUM(G139:G145)</f>
        <v>14.230000000000002</v>
      </c>
      <c r="H146" s="49">
        <f>SUM(H139:H145)</f>
        <v>71.34730769230768</v>
      </c>
      <c r="I146" s="49">
        <f>SUM(I139:I145)</f>
        <v>470.44780219780222</v>
      </c>
      <c r="J146" s="49">
        <f>SUM(J139:J145)</f>
        <v>45.156923076923078</v>
      </c>
    </row>
    <row r="147" spans="1:14" x14ac:dyDescent="0.25">
      <c r="A147" s="50"/>
      <c r="B147" s="208" t="s">
        <v>28</v>
      </c>
      <c r="C147" s="209"/>
      <c r="D147" s="210"/>
      <c r="E147" s="44"/>
      <c r="F147" s="53"/>
      <c r="G147" s="53"/>
      <c r="H147" s="53"/>
      <c r="I147" s="53"/>
      <c r="J147" s="53"/>
    </row>
    <row r="148" spans="1:14" x14ac:dyDescent="0.25">
      <c r="A148" s="50" t="s">
        <v>61</v>
      </c>
      <c r="B148" s="211" t="s">
        <v>136</v>
      </c>
      <c r="C148" s="212"/>
      <c r="D148" s="213"/>
      <c r="E148" s="128">
        <v>30</v>
      </c>
      <c r="F148" s="44">
        <v>2.7</v>
      </c>
      <c r="G148" s="44">
        <v>2</v>
      </c>
      <c r="H148" s="44">
        <v>16.2</v>
      </c>
      <c r="I148" s="126">
        <v>94</v>
      </c>
      <c r="J148" s="44">
        <v>0.1</v>
      </c>
    </row>
    <row r="149" spans="1:14" x14ac:dyDescent="0.25">
      <c r="A149" s="50"/>
      <c r="B149" s="211" t="s">
        <v>41</v>
      </c>
      <c r="C149" s="212"/>
      <c r="D149" s="213"/>
      <c r="E149" s="128">
        <v>150</v>
      </c>
      <c r="F149" s="74">
        <v>4.3</v>
      </c>
      <c r="G149" s="44">
        <v>4.4000000000000004</v>
      </c>
      <c r="H149" s="44">
        <v>6.8</v>
      </c>
      <c r="I149" s="73">
        <v>83.3</v>
      </c>
      <c r="J149" s="44">
        <v>0</v>
      </c>
    </row>
    <row r="150" spans="1:14" x14ac:dyDescent="0.25">
      <c r="A150" s="50"/>
      <c r="B150" s="302" t="s">
        <v>19</v>
      </c>
      <c r="C150" s="303"/>
      <c r="D150" s="304"/>
      <c r="E150" s="44"/>
      <c r="F150" s="53">
        <f>SUM(F148:F149)</f>
        <v>7</v>
      </c>
      <c r="G150" s="53">
        <f>SUM(G148:G149)</f>
        <v>6.4</v>
      </c>
      <c r="H150" s="53">
        <f>SUM(H148:H149)</f>
        <v>23</v>
      </c>
      <c r="I150" s="53">
        <f>SUM(I148:I149)</f>
        <v>177.3</v>
      </c>
      <c r="J150" s="53">
        <f>SUM(J148:J149)</f>
        <v>0.1</v>
      </c>
    </row>
    <row r="151" spans="1:14" x14ac:dyDescent="0.25">
      <c r="A151" s="50"/>
      <c r="B151" s="208" t="s">
        <v>30</v>
      </c>
      <c r="C151" s="209"/>
      <c r="D151" s="210"/>
      <c r="E151" s="44"/>
      <c r="F151" s="49">
        <f>SUM(F136:F137,F146,F150)</f>
        <v>35.10901098901099</v>
      </c>
      <c r="G151" s="49">
        <f>SUM(G136:G137,G146,G150)</f>
        <v>29.490769230769232</v>
      </c>
      <c r="H151" s="49">
        <f>SUM(H136:H137,H146,H150)</f>
        <v>146.92730769230769</v>
      </c>
      <c r="I151" s="49">
        <f>SUM(I136:I137,I146,I150)</f>
        <v>980.63780219780233</v>
      </c>
      <c r="J151" s="49">
        <f>SUM(J136:J137,J146,J150)</f>
        <v>46.356923076923081</v>
      </c>
    </row>
    <row r="152" spans="1:14" x14ac:dyDescent="0.25">
      <c r="A152" s="50" t="s">
        <v>111</v>
      </c>
      <c r="B152" s="211"/>
      <c r="C152" s="212"/>
      <c r="D152" s="213"/>
      <c r="E152" s="44"/>
      <c r="F152" s="44"/>
      <c r="G152" s="44"/>
      <c r="H152" s="44"/>
      <c r="I152" s="58">
        <f>I151/1400*100</f>
        <v>70.045557299843026</v>
      </c>
      <c r="J152" s="44"/>
    </row>
    <row r="153" spans="1:14" x14ac:dyDescent="0.25">
      <c r="A153" s="326" t="s">
        <v>115</v>
      </c>
      <c r="B153" s="327"/>
      <c r="C153" s="327"/>
      <c r="D153" s="327"/>
      <c r="E153" s="327"/>
      <c r="F153" s="327"/>
      <c r="G153" s="327"/>
      <c r="H153" s="327"/>
      <c r="I153" s="327"/>
      <c r="J153" s="328"/>
    </row>
    <row r="154" spans="1:14" x14ac:dyDescent="0.25">
      <c r="A154" s="54" t="s">
        <v>181</v>
      </c>
      <c r="B154" s="211" t="s">
        <v>180</v>
      </c>
      <c r="C154" s="212"/>
      <c r="D154" s="213"/>
      <c r="E154" s="44">
        <v>150</v>
      </c>
      <c r="F154" s="44">
        <v>2.6</v>
      </c>
      <c r="G154" s="44">
        <v>3.1</v>
      </c>
      <c r="H154" s="44">
        <v>10.9</v>
      </c>
      <c r="I154" s="44">
        <v>81</v>
      </c>
      <c r="J154" s="44">
        <v>0.4</v>
      </c>
    </row>
    <row r="155" spans="1:14" x14ac:dyDescent="0.25">
      <c r="A155" s="42" t="s">
        <v>35</v>
      </c>
      <c r="B155" s="211" t="s">
        <v>36</v>
      </c>
      <c r="C155" s="212"/>
      <c r="D155" s="213"/>
      <c r="E155" s="43">
        <v>150</v>
      </c>
      <c r="F155" s="44">
        <v>2.9</v>
      </c>
      <c r="G155" s="44">
        <v>2.6</v>
      </c>
      <c r="H155" s="44">
        <v>18.399999999999999</v>
      </c>
      <c r="I155" s="44">
        <v>100.8</v>
      </c>
      <c r="J155" s="44">
        <v>0.4</v>
      </c>
    </row>
    <row r="156" spans="1:14" x14ac:dyDescent="0.25">
      <c r="A156" s="42" t="s">
        <v>17</v>
      </c>
      <c r="B156" s="211" t="s">
        <v>18</v>
      </c>
      <c r="C156" s="212"/>
      <c r="D156" s="213"/>
      <c r="E156" s="60" t="s">
        <v>116</v>
      </c>
      <c r="F156" s="61">
        <v>1.94</v>
      </c>
      <c r="G156" s="61">
        <v>3.85</v>
      </c>
      <c r="H156" s="61">
        <v>11.74</v>
      </c>
      <c r="I156" s="61">
        <v>90.5</v>
      </c>
      <c r="J156" s="61">
        <v>0</v>
      </c>
      <c r="N156" s="20"/>
    </row>
    <row r="157" spans="1:14" x14ac:dyDescent="0.25">
      <c r="A157" s="43"/>
      <c r="B157" s="302" t="s">
        <v>19</v>
      </c>
      <c r="C157" s="303"/>
      <c r="D157" s="304"/>
      <c r="E157" s="44"/>
      <c r="F157" s="51">
        <f>SUM(F154:F156)</f>
        <v>7.4399999999999995</v>
      </c>
      <c r="G157" s="51">
        <f>SUM(G154:G156)</f>
        <v>9.5500000000000007</v>
      </c>
      <c r="H157" s="51">
        <f>SUM(H154:H156)</f>
        <v>41.04</v>
      </c>
      <c r="I157" s="51">
        <f>SUM(I154:I156)</f>
        <v>272.3</v>
      </c>
      <c r="J157" s="51">
        <f>SUM(J154:J156)</f>
        <v>0.8</v>
      </c>
    </row>
    <row r="158" spans="1:14" x14ac:dyDescent="0.25">
      <c r="A158" s="46" t="s">
        <v>20</v>
      </c>
      <c r="B158" s="78" t="s">
        <v>228</v>
      </c>
      <c r="C158" s="79"/>
      <c r="D158" s="79"/>
      <c r="E158" s="43">
        <v>100</v>
      </c>
      <c r="F158" s="53">
        <v>0.03</v>
      </c>
      <c r="G158" s="53">
        <v>0.03</v>
      </c>
      <c r="H158" s="53">
        <v>10.68</v>
      </c>
      <c r="I158" s="53">
        <v>43.19</v>
      </c>
      <c r="J158" s="53">
        <v>0.7</v>
      </c>
    </row>
    <row r="159" spans="1:14" x14ac:dyDescent="0.25">
      <c r="A159" s="43"/>
      <c r="B159" s="217" t="s">
        <v>21</v>
      </c>
      <c r="C159" s="218"/>
      <c r="D159" s="219"/>
      <c r="E159" s="43"/>
      <c r="F159" s="75"/>
      <c r="G159" s="75"/>
      <c r="H159" s="75"/>
      <c r="I159" s="75"/>
      <c r="J159" s="75"/>
    </row>
    <row r="160" spans="1:14" ht="15" customHeight="1" x14ac:dyDescent="0.25">
      <c r="A160" s="76" t="s">
        <v>38</v>
      </c>
      <c r="B160" s="138" t="s">
        <v>203</v>
      </c>
      <c r="C160" s="135"/>
      <c r="D160" s="135"/>
      <c r="E160" s="63">
        <v>40</v>
      </c>
      <c r="F160" s="53">
        <v>0.5</v>
      </c>
      <c r="G160" s="53">
        <v>3.3</v>
      </c>
      <c r="H160" s="53">
        <v>3</v>
      </c>
      <c r="I160" s="53">
        <v>40.6</v>
      </c>
      <c r="J160" s="53">
        <v>0.9</v>
      </c>
    </row>
    <row r="161" spans="1:21" ht="15" customHeight="1" x14ac:dyDescent="0.25">
      <c r="A161" s="72" t="s">
        <v>95</v>
      </c>
      <c r="B161" s="230" t="s">
        <v>164</v>
      </c>
      <c r="C161" s="173"/>
      <c r="D161" s="174"/>
      <c r="E161" s="71" t="s">
        <v>99</v>
      </c>
      <c r="F161" s="61">
        <v>3.8</v>
      </c>
      <c r="G161" s="61">
        <v>9.1999999999999993</v>
      </c>
      <c r="H161" s="61">
        <v>11.5</v>
      </c>
      <c r="I161" s="61">
        <v>141</v>
      </c>
      <c r="J161" s="61">
        <v>5.33</v>
      </c>
      <c r="L161" s="1"/>
      <c r="M161" s="280"/>
      <c r="N161" s="255"/>
      <c r="O161" s="256"/>
      <c r="P161" s="3"/>
      <c r="Q161" s="17"/>
      <c r="R161" s="17"/>
      <c r="S161" s="17"/>
      <c r="T161" s="17"/>
      <c r="U161" s="17"/>
    </row>
    <row r="162" spans="1:21" x14ac:dyDescent="0.25">
      <c r="A162" s="63"/>
      <c r="B162" s="332" t="s">
        <v>165</v>
      </c>
      <c r="C162" s="238"/>
      <c r="D162" s="239"/>
      <c r="E162" s="63"/>
      <c r="F162" s="77"/>
      <c r="G162" s="77"/>
      <c r="H162" s="77"/>
      <c r="I162" s="77"/>
      <c r="J162" s="77"/>
    </row>
    <row r="163" spans="1:21" x14ac:dyDescent="0.25">
      <c r="A163" s="72" t="s">
        <v>80</v>
      </c>
      <c r="B163" s="230" t="s">
        <v>81</v>
      </c>
      <c r="C163" s="173"/>
      <c r="D163" s="174"/>
      <c r="E163" s="128">
        <v>80</v>
      </c>
      <c r="F163" s="53">
        <v>6.8</v>
      </c>
      <c r="G163" s="53">
        <v>3.7</v>
      </c>
      <c r="H163" s="53">
        <v>6.9</v>
      </c>
      <c r="I163" s="53">
        <v>87</v>
      </c>
      <c r="J163" s="53">
        <v>0.4</v>
      </c>
    </row>
    <row r="164" spans="1:21" x14ac:dyDescent="0.25">
      <c r="A164" s="72" t="s">
        <v>82</v>
      </c>
      <c r="B164" s="230" t="s">
        <v>191</v>
      </c>
      <c r="C164" s="173"/>
      <c r="D164" s="174"/>
      <c r="E164" s="128">
        <v>110</v>
      </c>
      <c r="F164" s="53">
        <v>2.1</v>
      </c>
      <c r="G164" s="53">
        <v>2.9</v>
      </c>
      <c r="H164" s="53">
        <v>14.1</v>
      </c>
      <c r="I164" s="53">
        <v>85.8</v>
      </c>
      <c r="J164" s="53">
        <v>6.1</v>
      </c>
    </row>
    <row r="165" spans="1:21" x14ac:dyDescent="0.25">
      <c r="A165" s="72" t="s">
        <v>50</v>
      </c>
      <c r="B165" s="230" t="s">
        <v>51</v>
      </c>
      <c r="C165" s="173"/>
      <c r="D165" s="174"/>
      <c r="E165" s="44">
        <v>150</v>
      </c>
      <c r="F165" s="53">
        <v>0.37593984962406013</v>
      </c>
      <c r="G165" s="53">
        <v>0</v>
      </c>
      <c r="H165" s="53">
        <v>14.9</v>
      </c>
      <c r="I165" s="53">
        <v>54</v>
      </c>
      <c r="J165" s="53">
        <v>37.6</v>
      </c>
    </row>
    <row r="166" spans="1:21" x14ac:dyDescent="0.25">
      <c r="A166" s="44"/>
      <c r="B166" s="230" t="s">
        <v>26</v>
      </c>
      <c r="C166" s="173"/>
      <c r="D166" s="174"/>
      <c r="E166" s="44">
        <v>20</v>
      </c>
      <c r="F166" s="53">
        <v>1.5</v>
      </c>
      <c r="G166" s="53">
        <v>0.15</v>
      </c>
      <c r="H166" s="53">
        <v>9.3000000000000007</v>
      </c>
      <c r="I166" s="53">
        <v>42.7</v>
      </c>
      <c r="J166" s="53">
        <v>0</v>
      </c>
    </row>
    <row r="167" spans="1:21" x14ac:dyDescent="0.25">
      <c r="A167" s="44"/>
      <c r="B167" s="230" t="s">
        <v>27</v>
      </c>
      <c r="C167" s="173"/>
      <c r="D167" s="174"/>
      <c r="E167" s="44">
        <v>27.5</v>
      </c>
      <c r="F167" s="53">
        <v>1.76</v>
      </c>
      <c r="G167" s="53">
        <v>0.33</v>
      </c>
      <c r="H167" s="53">
        <v>9.16</v>
      </c>
      <c r="I167" s="53">
        <v>47.76</v>
      </c>
      <c r="J167" s="53">
        <v>0</v>
      </c>
    </row>
    <row r="168" spans="1:21" x14ac:dyDescent="0.25">
      <c r="A168" s="44"/>
      <c r="B168" s="317" t="s">
        <v>19</v>
      </c>
      <c r="C168" s="318"/>
      <c r="D168" s="319"/>
      <c r="E168" s="44"/>
      <c r="F168" s="51">
        <f>SUM(F161:F167)</f>
        <v>16.335939849624062</v>
      </c>
      <c r="G168" s="51">
        <f>SUM(G161:G167)</f>
        <v>16.279999999999998</v>
      </c>
      <c r="H168" s="51">
        <f>SUM(H161:H167)</f>
        <v>65.86</v>
      </c>
      <c r="I168" s="51">
        <f>SUM(I160:I167)</f>
        <v>498.86</v>
      </c>
      <c r="J168" s="51">
        <f>SUM(J161:J167)</f>
        <v>49.43</v>
      </c>
    </row>
    <row r="169" spans="1:21" x14ac:dyDescent="0.25">
      <c r="A169" s="44"/>
      <c r="B169" s="167" t="s">
        <v>28</v>
      </c>
      <c r="C169" s="168"/>
      <c r="D169" s="169"/>
      <c r="E169" s="44"/>
      <c r="F169" s="53"/>
      <c r="G169" s="53"/>
      <c r="H169" s="53"/>
      <c r="I169" s="53"/>
      <c r="J169" s="53"/>
    </row>
    <row r="170" spans="1:21" x14ac:dyDescent="0.25">
      <c r="A170" s="72" t="s">
        <v>83</v>
      </c>
      <c r="B170" s="230" t="s">
        <v>204</v>
      </c>
      <c r="C170" s="173"/>
      <c r="D170" s="174"/>
      <c r="E170" s="128">
        <v>100</v>
      </c>
      <c r="F170" s="53">
        <v>4.8</v>
      </c>
      <c r="G170" s="53">
        <v>3.8</v>
      </c>
      <c r="H170" s="53">
        <v>20.2</v>
      </c>
      <c r="I170" s="53">
        <v>136.80000000000001</v>
      </c>
      <c r="J170" s="125">
        <v>0.03</v>
      </c>
    </row>
    <row r="171" spans="1:21" x14ac:dyDescent="0.25">
      <c r="A171" s="44"/>
      <c r="B171" s="64" t="s">
        <v>29</v>
      </c>
      <c r="C171" s="65"/>
      <c r="D171" s="66"/>
      <c r="E171" s="44">
        <v>150</v>
      </c>
      <c r="F171" s="53">
        <v>4.3333333333333339</v>
      </c>
      <c r="G171" s="53">
        <v>4.833333333333333</v>
      </c>
      <c r="H171" s="53">
        <v>6</v>
      </c>
      <c r="I171" s="53">
        <v>87.5</v>
      </c>
      <c r="J171" s="53">
        <v>0</v>
      </c>
    </row>
    <row r="172" spans="1:21" x14ac:dyDescent="0.25">
      <c r="A172" s="44"/>
      <c r="B172" s="230" t="s">
        <v>113</v>
      </c>
      <c r="C172" s="173"/>
      <c r="D172" s="174"/>
      <c r="E172" s="44"/>
      <c r="F172" s="53"/>
      <c r="G172" s="53"/>
      <c r="H172" s="53"/>
      <c r="I172" s="53"/>
      <c r="J172" s="53"/>
    </row>
    <row r="173" spans="1:21" x14ac:dyDescent="0.25">
      <c r="A173" s="44"/>
      <c r="B173" s="317" t="s">
        <v>19</v>
      </c>
      <c r="C173" s="318"/>
      <c r="D173" s="319"/>
      <c r="E173" s="44"/>
      <c r="F173" s="51">
        <f>SUM(F170:F172)</f>
        <v>9.1333333333333329</v>
      </c>
      <c r="G173" s="51">
        <f>SUM(G170:G172)</f>
        <v>8.6333333333333329</v>
      </c>
      <c r="H173" s="51">
        <f>SUM(H170:H172)</f>
        <v>26.2</v>
      </c>
      <c r="I173" s="51">
        <v>224.5</v>
      </c>
      <c r="J173" s="51">
        <f>SUM(J170:J172)</f>
        <v>0.03</v>
      </c>
    </row>
    <row r="174" spans="1:21" x14ac:dyDescent="0.25">
      <c r="A174" s="44"/>
      <c r="B174" s="244" t="s">
        <v>30</v>
      </c>
      <c r="C174" s="245"/>
      <c r="D174" s="246"/>
      <c r="E174" s="44"/>
      <c r="F174" s="48">
        <f>SUM(F157:F158,F168,F173)</f>
        <v>32.939273182957393</v>
      </c>
      <c r="G174" s="48">
        <f>SUM(P168,G168,G173,B172)</f>
        <v>24.91333333333333</v>
      </c>
      <c r="H174" s="48">
        <f>SUM(H157:H158,H168,H173)</f>
        <v>143.78</v>
      </c>
      <c r="I174" s="48">
        <f>SUM(I157:I158,I168,I173)</f>
        <v>1038.8499999999999</v>
      </c>
      <c r="J174" s="48">
        <f>SUM(J157:J158,J168,J173)</f>
        <v>50.96</v>
      </c>
    </row>
    <row r="175" spans="1:21" x14ac:dyDescent="0.25">
      <c r="A175" s="50" t="s">
        <v>117</v>
      </c>
      <c r="B175" s="211"/>
      <c r="C175" s="212"/>
      <c r="D175" s="213"/>
      <c r="E175" s="44"/>
      <c r="F175" s="44"/>
      <c r="G175" s="44"/>
      <c r="H175" s="44"/>
      <c r="I175" s="58">
        <f>I174/1400*100</f>
        <v>74.203571428571422</v>
      </c>
      <c r="J175" s="44"/>
    </row>
    <row r="176" spans="1:21" x14ac:dyDescent="0.25">
      <c r="A176" s="52"/>
      <c r="B176" s="52"/>
      <c r="C176" s="52"/>
      <c r="D176" s="52"/>
      <c r="E176" s="52"/>
      <c r="F176" s="52"/>
      <c r="G176" s="52"/>
      <c r="H176" s="52"/>
      <c r="I176" s="52"/>
      <c r="J176" s="52"/>
    </row>
    <row r="177" spans="1:13" x14ac:dyDescent="0.25">
      <c r="A177" s="329" t="s">
        <v>85</v>
      </c>
      <c r="B177" s="330"/>
      <c r="C177" s="330"/>
      <c r="D177" s="330"/>
      <c r="E177" s="330"/>
      <c r="F177" s="330"/>
      <c r="G177" s="330"/>
      <c r="H177" s="330"/>
      <c r="I177" s="330"/>
      <c r="J177" s="331"/>
    </row>
    <row r="178" spans="1:13" x14ac:dyDescent="0.25">
      <c r="A178" s="72"/>
      <c r="B178" s="217" t="s">
        <v>14</v>
      </c>
      <c r="C178" s="218"/>
      <c r="D178" s="219"/>
      <c r="E178" s="71"/>
      <c r="F178" s="61"/>
      <c r="G178" s="61"/>
      <c r="H178" s="61"/>
      <c r="I178" s="61"/>
      <c r="J178" s="61"/>
    </row>
    <row r="179" spans="1:13" x14ac:dyDescent="0.25">
      <c r="A179" s="45" t="s">
        <v>86</v>
      </c>
      <c r="B179" s="230" t="s">
        <v>87</v>
      </c>
      <c r="C179" s="173"/>
      <c r="D179" s="174"/>
      <c r="E179" s="71" t="s">
        <v>131</v>
      </c>
      <c r="F179" s="61">
        <v>3.3</v>
      </c>
      <c r="G179" s="61">
        <v>3.8</v>
      </c>
      <c r="H179" s="61">
        <v>16.04</v>
      </c>
      <c r="I179" s="61">
        <v>111.8</v>
      </c>
      <c r="J179" s="61">
        <v>0.34</v>
      </c>
    </row>
    <row r="180" spans="1:13" x14ac:dyDescent="0.25">
      <c r="A180" s="45" t="s">
        <v>15</v>
      </c>
      <c r="B180" s="78" t="s">
        <v>16</v>
      </c>
      <c r="C180" s="79"/>
      <c r="D180" s="79"/>
      <c r="E180" s="43">
        <v>150</v>
      </c>
      <c r="F180" s="61">
        <v>2.2999999999999998</v>
      </c>
      <c r="G180" s="61">
        <v>2.2000000000000002</v>
      </c>
      <c r="H180" s="61">
        <v>10</v>
      </c>
      <c r="I180" s="61">
        <v>66.7</v>
      </c>
      <c r="J180" s="61">
        <v>0.4</v>
      </c>
    </row>
    <row r="181" spans="1:13" x14ac:dyDescent="0.25">
      <c r="A181" s="80" t="s">
        <v>118</v>
      </c>
      <c r="B181" s="320" t="s">
        <v>119</v>
      </c>
      <c r="C181" s="321"/>
      <c r="D181" s="322"/>
      <c r="E181" s="81" t="s">
        <v>137</v>
      </c>
      <c r="F181" s="82">
        <v>3.9</v>
      </c>
      <c r="G181" s="82">
        <v>5.74</v>
      </c>
      <c r="H181" s="82">
        <v>12.27</v>
      </c>
      <c r="I181" s="82">
        <v>97.09</v>
      </c>
      <c r="J181" s="82">
        <v>0.05</v>
      </c>
    </row>
    <row r="182" spans="1:13" x14ac:dyDescent="0.25">
      <c r="A182" s="72"/>
      <c r="B182" s="316" t="s">
        <v>19</v>
      </c>
      <c r="C182" s="316"/>
      <c r="D182" s="316"/>
      <c r="E182" s="71"/>
      <c r="F182" s="83">
        <f>SUM(F179:F181)</f>
        <v>9.5</v>
      </c>
      <c r="G182" s="83">
        <f>SUM(G179:G181)</f>
        <v>11.74</v>
      </c>
      <c r="H182" s="83">
        <f>SUM(H179:H181)</f>
        <v>38.31</v>
      </c>
      <c r="I182" s="83">
        <f>SUM(I179:I181)</f>
        <v>275.59000000000003</v>
      </c>
      <c r="J182" s="83">
        <f>SUM(J179:J181)</f>
        <v>0.79</v>
      </c>
      <c r="M182" s="20"/>
    </row>
    <row r="183" spans="1:13" ht="15" customHeight="1" x14ac:dyDescent="0.25">
      <c r="A183" s="42" t="s">
        <v>20</v>
      </c>
      <c r="B183" s="78" t="s">
        <v>212</v>
      </c>
      <c r="C183" s="79"/>
      <c r="D183" s="79"/>
      <c r="E183" s="43">
        <v>100</v>
      </c>
      <c r="F183" s="83">
        <v>0.03</v>
      </c>
      <c r="G183" s="83">
        <v>0.03</v>
      </c>
      <c r="H183" s="83">
        <v>10.68</v>
      </c>
      <c r="I183" s="83">
        <v>43.19</v>
      </c>
      <c r="J183" s="83">
        <v>0.7</v>
      </c>
    </row>
    <row r="184" spans="1:13" x14ac:dyDescent="0.25">
      <c r="A184" s="54"/>
      <c r="B184" s="206" t="s">
        <v>21</v>
      </c>
      <c r="C184" s="206"/>
      <c r="D184" s="206"/>
      <c r="E184" s="84"/>
      <c r="F184" s="85"/>
      <c r="G184" s="85"/>
      <c r="H184" s="85"/>
      <c r="I184" s="85"/>
      <c r="J184" s="85"/>
    </row>
    <row r="185" spans="1:13" x14ac:dyDescent="0.25">
      <c r="A185" s="62" t="s">
        <v>222</v>
      </c>
      <c r="B185" s="312" t="s">
        <v>205</v>
      </c>
      <c r="C185" s="253"/>
      <c r="D185" s="254"/>
      <c r="E185" s="86" t="s">
        <v>69</v>
      </c>
      <c r="F185" s="87">
        <v>0.3</v>
      </c>
      <c r="G185" s="87">
        <v>3</v>
      </c>
      <c r="H185" s="87">
        <v>1.05</v>
      </c>
      <c r="I185" s="87">
        <v>32.5</v>
      </c>
      <c r="J185" s="87">
        <v>6.7</v>
      </c>
    </row>
    <row r="186" spans="1:13" x14ac:dyDescent="0.25">
      <c r="A186" s="54" t="s">
        <v>88</v>
      </c>
      <c r="B186" s="171" t="s">
        <v>121</v>
      </c>
      <c r="C186" s="171"/>
      <c r="D186" s="171"/>
      <c r="E186" s="71" t="s">
        <v>99</v>
      </c>
      <c r="F186" s="44">
        <v>1.3</v>
      </c>
      <c r="G186" s="44">
        <v>3.3</v>
      </c>
      <c r="H186" s="44">
        <v>10.3</v>
      </c>
      <c r="I186" s="44">
        <v>70</v>
      </c>
      <c r="J186" s="44">
        <v>4.0999999999999996</v>
      </c>
    </row>
    <row r="187" spans="1:13" x14ac:dyDescent="0.25">
      <c r="A187" s="54" t="s">
        <v>206</v>
      </c>
      <c r="B187" s="312" t="s">
        <v>207</v>
      </c>
      <c r="C187" s="253"/>
      <c r="D187" s="254"/>
      <c r="E187" s="71" t="s">
        <v>99</v>
      </c>
      <c r="F187" s="61">
        <v>11.5</v>
      </c>
      <c r="G187" s="61">
        <v>10.6</v>
      </c>
      <c r="H187" s="61">
        <v>21</v>
      </c>
      <c r="I187" s="61">
        <v>227.4</v>
      </c>
      <c r="J187" s="61">
        <v>10.8</v>
      </c>
    </row>
    <row r="188" spans="1:13" x14ac:dyDescent="0.25">
      <c r="A188" s="54" t="s">
        <v>193</v>
      </c>
      <c r="B188" s="171" t="s">
        <v>189</v>
      </c>
      <c r="C188" s="171"/>
      <c r="D188" s="171"/>
      <c r="E188" s="71" t="s">
        <v>99</v>
      </c>
      <c r="F188" s="61">
        <v>7.0000000000000007E-2</v>
      </c>
      <c r="G188" s="61">
        <v>0</v>
      </c>
      <c r="H188" s="61">
        <v>18.399999999999999</v>
      </c>
      <c r="I188" s="61">
        <v>72</v>
      </c>
      <c r="J188" s="61">
        <v>38.4</v>
      </c>
    </row>
    <row r="189" spans="1:13" x14ac:dyDescent="0.25">
      <c r="A189" s="54"/>
      <c r="B189" s="186" t="s">
        <v>97</v>
      </c>
      <c r="C189" s="165"/>
      <c r="D189" s="166"/>
      <c r="E189" s="43">
        <v>20</v>
      </c>
      <c r="F189" s="44">
        <v>1.5</v>
      </c>
      <c r="G189" s="44">
        <v>0.17948717948717949</v>
      </c>
      <c r="H189" s="44">
        <v>9.3000000000000007</v>
      </c>
      <c r="I189" s="44">
        <v>42.7</v>
      </c>
      <c r="J189" s="44">
        <v>0</v>
      </c>
    </row>
    <row r="190" spans="1:13" x14ac:dyDescent="0.25">
      <c r="A190" s="54"/>
      <c r="B190" s="171" t="s">
        <v>27</v>
      </c>
      <c r="C190" s="171"/>
      <c r="D190" s="171"/>
      <c r="E190" s="71" t="s">
        <v>122</v>
      </c>
      <c r="F190" s="61">
        <v>1.76</v>
      </c>
      <c r="G190" s="61">
        <v>0.33</v>
      </c>
      <c r="H190" s="61">
        <v>9.16</v>
      </c>
      <c r="I190" s="61">
        <v>47.76</v>
      </c>
      <c r="J190" s="61">
        <v>0</v>
      </c>
    </row>
    <row r="191" spans="1:13" x14ac:dyDescent="0.25">
      <c r="A191" s="54"/>
      <c r="B191" s="223" t="s">
        <v>19</v>
      </c>
      <c r="C191" s="223"/>
      <c r="D191" s="223"/>
      <c r="E191" s="71"/>
      <c r="F191" s="83">
        <f>SUM(F185:F190)</f>
        <v>16.43</v>
      </c>
      <c r="G191" s="83">
        <f>SUM(G185:G190)</f>
        <v>17.409487179487176</v>
      </c>
      <c r="H191" s="83">
        <f>SUM(H185:H190)</f>
        <v>69.209999999999994</v>
      </c>
      <c r="I191" s="83">
        <f>SUM(I185:I190)</f>
        <v>492.35999999999996</v>
      </c>
      <c r="J191" s="83">
        <f>SUM(J185:J190)</f>
        <v>60</v>
      </c>
    </row>
    <row r="192" spans="1:13" x14ac:dyDescent="0.25">
      <c r="A192" s="54"/>
      <c r="B192" s="226" t="s">
        <v>28</v>
      </c>
      <c r="C192" s="227"/>
      <c r="D192" s="228"/>
      <c r="E192" s="71"/>
      <c r="F192" s="61"/>
      <c r="G192" s="61"/>
      <c r="H192" s="61"/>
      <c r="I192" s="61"/>
      <c r="J192" s="61"/>
    </row>
    <row r="193" spans="1:21" x14ac:dyDescent="0.25">
      <c r="A193" s="54"/>
      <c r="B193" s="211" t="s">
        <v>41</v>
      </c>
      <c r="C193" s="212"/>
      <c r="D193" s="213"/>
      <c r="E193" s="44">
        <v>150</v>
      </c>
      <c r="F193" s="44">
        <v>4.3333333333333339</v>
      </c>
      <c r="G193" s="44">
        <v>4.4000000000000004</v>
      </c>
      <c r="H193" s="44">
        <v>6.8</v>
      </c>
      <c r="I193" s="73">
        <v>83.3</v>
      </c>
      <c r="J193" s="44">
        <v>0</v>
      </c>
    </row>
    <row r="194" spans="1:21" x14ac:dyDescent="0.25">
      <c r="A194" s="45">
        <v>806</v>
      </c>
      <c r="B194" s="230" t="s">
        <v>192</v>
      </c>
      <c r="C194" s="173"/>
      <c r="D194" s="174"/>
      <c r="E194" s="71" t="s">
        <v>145</v>
      </c>
      <c r="F194" s="61">
        <v>3.3</v>
      </c>
      <c r="G194" s="61">
        <v>5</v>
      </c>
      <c r="H194" s="61">
        <v>26.3</v>
      </c>
      <c r="I194" s="61">
        <v>162.4</v>
      </c>
      <c r="J194" s="61">
        <v>0.3</v>
      </c>
    </row>
    <row r="195" spans="1:21" x14ac:dyDescent="0.25">
      <c r="A195" s="54"/>
      <c r="B195" s="167" t="s">
        <v>19</v>
      </c>
      <c r="C195" s="168"/>
      <c r="D195" s="169"/>
      <c r="E195" s="71"/>
      <c r="F195" s="83">
        <f>SUM(F193:F194)</f>
        <v>7.6333333333333337</v>
      </c>
      <c r="G195" s="83">
        <f>SUM(G193:G194)</f>
        <v>9.4</v>
      </c>
      <c r="H195" s="83">
        <f>SUM(H193:H194)</f>
        <v>33.1</v>
      </c>
      <c r="I195" s="83">
        <f>SUM(I193:I194)</f>
        <v>245.7</v>
      </c>
      <c r="J195" s="83">
        <f>SUM(J193:J194)</f>
        <v>0.3</v>
      </c>
    </row>
    <row r="196" spans="1:21" x14ac:dyDescent="0.25">
      <c r="A196" s="54"/>
      <c r="B196" s="167" t="s">
        <v>30</v>
      </c>
      <c r="C196" s="168"/>
      <c r="D196" s="169"/>
      <c r="E196" s="71"/>
      <c r="F196" s="83">
        <f>SUM(F182:F183,F191,F195)</f>
        <v>33.593333333333334</v>
      </c>
      <c r="G196" s="83">
        <f>SUM(G182:G183,G191,G195)</f>
        <v>38.579487179487174</v>
      </c>
      <c r="H196" s="83">
        <f>SUM(H182:H183,H191,H195)</f>
        <v>151.29999999999998</v>
      </c>
      <c r="I196" s="83">
        <f>SUM(I182:I183,I191,I195)</f>
        <v>1056.8399999999999</v>
      </c>
      <c r="J196" s="83">
        <f>SUM(J182:J183,J191,J195)</f>
        <v>61.79</v>
      </c>
    </row>
    <row r="197" spans="1:21" x14ac:dyDescent="0.25">
      <c r="A197" s="88" t="s">
        <v>52</v>
      </c>
      <c r="B197" s="211"/>
      <c r="C197" s="212"/>
      <c r="D197" s="213"/>
      <c r="E197" s="89"/>
      <c r="F197" s="90"/>
      <c r="G197" s="90"/>
      <c r="H197" s="90"/>
      <c r="I197" s="58">
        <f>I196/1400*100</f>
        <v>75.488571428571433</v>
      </c>
      <c r="J197" s="90"/>
    </row>
    <row r="198" spans="1:21" x14ac:dyDescent="0.25">
      <c r="A198" s="217" t="s">
        <v>123</v>
      </c>
      <c r="B198" s="218"/>
      <c r="C198" s="218"/>
      <c r="D198" s="218"/>
      <c r="E198" s="218"/>
      <c r="F198" s="218"/>
      <c r="G198" s="218"/>
      <c r="H198" s="218"/>
      <c r="I198" s="218"/>
      <c r="J198" s="219"/>
    </row>
    <row r="199" spans="1:21" x14ac:dyDescent="0.25">
      <c r="A199" s="54"/>
      <c r="B199" s="217" t="s">
        <v>14</v>
      </c>
      <c r="C199" s="218"/>
      <c r="D199" s="219"/>
      <c r="E199" s="71"/>
      <c r="F199" s="61"/>
      <c r="G199" s="61"/>
      <c r="H199" s="61"/>
      <c r="I199" s="61"/>
      <c r="J199" s="61"/>
    </row>
    <row r="200" spans="1:21" x14ac:dyDescent="0.25">
      <c r="A200" s="54" t="s">
        <v>92</v>
      </c>
      <c r="B200" s="211" t="s">
        <v>93</v>
      </c>
      <c r="C200" s="212"/>
      <c r="D200" s="213"/>
      <c r="E200" s="71" t="s">
        <v>131</v>
      </c>
      <c r="F200" s="61">
        <v>4.2</v>
      </c>
      <c r="G200" s="61">
        <v>3.9</v>
      </c>
      <c r="H200" s="61">
        <v>20.3</v>
      </c>
      <c r="I200" s="61">
        <v>133.5</v>
      </c>
      <c r="J200" s="61">
        <v>1.5</v>
      </c>
    </row>
    <row r="201" spans="1:21" x14ac:dyDescent="0.25">
      <c r="A201" s="54"/>
      <c r="B201" s="211" t="s">
        <v>94</v>
      </c>
      <c r="C201" s="212"/>
      <c r="D201" s="213"/>
      <c r="E201" s="71"/>
      <c r="F201" s="61"/>
      <c r="G201" s="61"/>
      <c r="H201" s="61"/>
      <c r="I201" s="61"/>
      <c r="J201" s="61"/>
    </row>
    <row r="202" spans="1:21" x14ac:dyDescent="0.25">
      <c r="A202" s="42" t="s">
        <v>43</v>
      </c>
      <c r="B202" s="211" t="s">
        <v>44</v>
      </c>
      <c r="C202" s="212"/>
      <c r="D202" s="213"/>
      <c r="E202" s="43">
        <v>150</v>
      </c>
      <c r="F202" s="44">
        <v>1.1000000000000001</v>
      </c>
      <c r="G202" s="44">
        <v>1.1000000000000001</v>
      </c>
      <c r="H202" s="44">
        <v>8.4</v>
      </c>
      <c r="I202" s="44">
        <v>39.700000000000003</v>
      </c>
      <c r="J202" s="44">
        <v>0.19548872180451127</v>
      </c>
    </row>
    <row r="203" spans="1:21" x14ac:dyDescent="0.25">
      <c r="A203" s="42" t="s">
        <v>17</v>
      </c>
      <c r="B203" s="211" t="s">
        <v>18</v>
      </c>
      <c r="C203" s="212"/>
      <c r="D203" s="213"/>
      <c r="E203" s="60" t="s">
        <v>116</v>
      </c>
      <c r="F203" s="61">
        <v>1.95</v>
      </c>
      <c r="G203" s="61">
        <v>3.85</v>
      </c>
      <c r="H203" s="61">
        <v>11.75</v>
      </c>
      <c r="I203" s="61">
        <v>90.5</v>
      </c>
      <c r="J203" s="61">
        <v>0</v>
      </c>
    </row>
    <row r="204" spans="1:21" x14ac:dyDescent="0.25">
      <c r="A204" s="54"/>
      <c r="B204" s="208" t="s">
        <v>19</v>
      </c>
      <c r="C204" s="209"/>
      <c r="D204" s="210"/>
      <c r="E204" s="71"/>
      <c r="F204" s="83">
        <f>SUM(F200:F203)</f>
        <v>7.2500000000000009</v>
      </c>
      <c r="G204" s="83">
        <f>SUM(G200:G203)</f>
        <v>8.85</v>
      </c>
      <c r="H204" s="83">
        <f>SUM(H200:H203)</f>
        <v>40.450000000000003</v>
      </c>
      <c r="I204" s="83">
        <f>SUM(I200:I203)</f>
        <v>263.7</v>
      </c>
      <c r="J204" s="83">
        <f>SUM(J200:J203)</f>
        <v>1.6954887218045114</v>
      </c>
      <c r="L204" s="2"/>
      <c r="M204" s="281"/>
      <c r="N204" s="282"/>
      <c r="O204" s="283"/>
      <c r="P204" s="24"/>
      <c r="Q204" s="3"/>
      <c r="R204" s="3"/>
      <c r="S204" s="3"/>
      <c r="T204" s="3"/>
      <c r="U204" s="3"/>
    </row>
    <row r="205" spans="1:21" x14ac:dyDescent="0.25">
      <c r="A205" s="42" t="s">
        <v>20</v>
      </c>
      <c r="B205" s="78" t="s">
        <v>229</v>
      </c>
      <c r="C205" s="79"/>
      <c r="D205" s="79"/>
      <c r="E205" s="43">
        <v>100</v>
      </c>
      <c r="F205" s="83">
        <v>0.14000000000000001</v>
      </c>
      <c r="G205" s="83">
        <v>0.03</v>
      </c>
      <c r="H205" s="83">
        <v>12.2</v>
      </c>
      <c r="I205" s="83">
        <v>50.34</v>
      </c>
      <c r="J205" s="83">
        <v>9</v>
      </c>
    </row>
    <row r="206" spans="1:21" x14ac:dyDescent="0.25">
      <c r="A206" s="54"/>
      <c r="B206" s="217" t="s">
        <v>21</v>
      </c>
      <c r="C206" s="218"/>
      <c r="D206" s="219"/>
      <c r="E206" s="71"/>
      <c r="F206" s="61"/>
      <c r="G206" s="61"/>
      <c r="H206" s="61"/>
      <c r="I206" s="61"/>
      <c r="J206" s="61"/>
    </row>
    <row r="207" spans="1:21" ht="15" customHeight="1" x14ac:dyDescent="0.25">
      <c r="A207" s="42" t="s">
        <v>161</v>
      </c>
      <c r="B207" s="312" t="s">
        <v>162</v>
      </c>
      <c r="C207" s="253"/>
      <c r="D207" s="254"/>
      <c r="E207" s="43">
        <v>150</v>
      </c>
      <c r="F207" s="44">
        <v>1.4</v>
      </c>
      <c r="G207" s="44">
        <v>3.3</v>
      </c>
      <c r="H207" s="44">
        <v>10.4</v>
      </c>
      <c r="I207" s="44">
        <v>74</v>
      </c>
      <c r="J207" s="44">
        <v>4</v>
      </c>
      <c r="L207" s="23"/>
      <c r="M207" s="180"/>
      <c r="N207" s="181"/>
      <c r="O207" s="182"/>
      <c r="P207" s="5"/>
      <c r="Q207" s="4"/>
      <c r="R207" s="4"/>
      <c r="S207" s="4"/>
      <c r="T207" s="4"/>
      <c r="U207" s="4"/>
    </row>
    <row r="208" spans="1:21" x14ac:dyDescent="0.25">
      <c r="A208" s="54" t="s">
        <v>96</v>
      </c>
      <c r="B208" s="312" t="s">
        <v>124</v>
      </c>
      <c r="C208" s="253"/>
      <c r="D208" s="254"/>
      <c r="E208" s="71" t="s">
        <v>99</v>
      </c>
      <c r="F208" s="61">
        <v>11.8</v>
      </c>
      <c r="G208" s="61">
        <v>12</v>
      </c>
      <c r="H208" s="61">
        <v>16.399999999999999</v>
      </c>
      <c r="I208" s="61">
        <v>214</v>
      </c>
      <c r="J208" s="61">
        <v>7.9</v>
      </c>
    </row>
    <row r="209" spans="1:14" x14ac:dyDescent="0.25">
      <c r="A209" s="72" t="s">
        <v>50</v>
      </c>
      <c r="B209" s="230" t="s">
        <v>51</v>
      </c>
      <c r="C209" s="173"/>
      <c r="D209" s="174"/>
      <c r="E209" s="128">
        <v>150</v>
      </c>
      <c r="F209" s="53">
        <v>0.37593984962406013</v>
      </c>
      <c r="G209" s="53">
        <v>0</v>
      </c>
      <c r="H209" s="53">
        <v>14.9</v>
      </c>
      <c r="I209" s="53">
        <v>54</v>
      </c>
      <c r="J209" s="53">
        <v>37.6</v>
      </c>
    </row>
    <row r="210" spans="1:14" x14ac:dyDescent="0.25">
      <c r="A210" s="72"/>
      <c r="B210" s="230" t="s">
        <v>26</v>
      </c>
      <c r="C210" s="173"/>
      <c r="D210" s="174"/>
      <c r="E210" s="43">
        <v>20</v>
      </c>
      <c r="F210" s="44">
        <v>1.5</v>
      </c>
      <c r="G210" s="44">
        <v>0.17948717948717949</v>
      </c>
      <c r="H210" s="44">
        <v>9.3000000000000007</v>
      </c>
      <c r="I210" s="44">
        <v>42.7</v>
      </c>
      <c r="J210" s="44">
        <v>0</v>
      </c>
    </row>
    <row r="211" spans="1:14" x14ac:dyDescent="0.25">
      <c r="A211" s="72"/>
      <c r="B211" s="230" t="s">
        <v>27</v>
      </c>
      <c r="C211" s="173"/>
      <c r="D211" s="174"/>
      <c r="E211" s="71" t="s">
        <v>122</v>
      </c>
      <c r="F211" s="61">
        <v>1.76</v>
      </c>
      <c r="G211" s="61">
        <v>0.33</v>
      </c>
      <c r="H211" s="61">
        <v>9.16</v>
      </c>
      <c r="I211" s="61">
        <v>47.76</v>
      </c>
      <c r="J211" s="61">
        <v>0</v>
      </c>
    </row>
    <row r="212" spans="1:14" x14ac:dyDescent="0.25">
      <c r="A212" s="72" t="s">
        <v>169</v>
      </c>
      <c r="B212" s="172" t="s">
        <v>194</v>
      </c>
      <c r="C212" s="168"/>
      <c r="D212" s="169"/>
      <c r="E212" s="71" t="s">
        <v>145</v>
      </c>
      <c r="F212" s="91">
        <v>0.8</v>
      </c>
      <c r="G212" s="91">
        <v>5</v>
      </c>
      <c r="H212" s="91">
        <v>4.3</v>
      </c>
      <c r="I212" s="91">
        <v>65</v>
      </c>
      <c r="J212" s="91">
        <v>2.2000000000000002</v>
      </c>
    </row>
    <row r="213" spans="1:14" x14ac:dyDescent="0.25">
      <c r="A213" s="72"/>
      <c r="B213" s="167" t="s">
        <v>19</v>
      </c>
      <c r="C213" s="168"/>
      <c r="D213" s="169"/>
      <c r="E213" s="92"/>
      <c r="F213" s="93">
        <f>SUM(F207:F212)</f>
        <v>17.635939849624062</v>
      </c>
      <c r="G213" s="93">
        <f>SUM(G207:G212)</f>
        <v>20.809487179487178</v>
      </c>
      <c r="H213" s="93">
        <f>SUM(H207:H212)</f>
        <v>64.459999999999994</v>
      </c>
      <c r="I213" s="93">
        <f>SUM(I207:I212)</f>
        <v>497.46</v>
      </c>
      <c r="J213" s="93">
        <f>SUM(J207:J212)</f>
        <v>51.7</v>
      </c>
    </row>
    <row r="214" spans="1:14" x14ac:dyDescent="0.25">
      <c r="A214" s="54"/>
      <c r="B214" s="64" t="s">
        <v>29</v>
      </c>
      <c r="C214" s="65"/>
      <c r="D214" s="66"/>
      <c r="E214" s="128">
        <v>150</v>
      </c>
      <c r="F214" s="53">
        <v>4.3333333333333339</v>
      </c>
      <c r="G214" s="53">
        <v>4.833333333333333</v>
      </c>
      <c r="H214" s="53">
        <v>6</v>
      </c>
      <c r="I214" s="53">
        <v>87.5</v>
      </c>
      <c r="J214" s="53">
        <v>0</v>
      </c>
    </row>
    <row r="215" spans="1:14" ht="15" customHeight="1" x14ac:dyDescent="0.25">
      <c r="A215" s="54" t="s">
        <v>61</v>
      </c>
      <c r="B215" s="78" t="s">
        <v>188</v>
      </c>
      <c r="C215" s="79"/>
      <c r="D215" s="124"/>
      <c r="E215" s="128">
        <v>80</v>
      </c>
      <c r="F215" s="44">
        <v>7.8</v>
      </c>
      <c r="G215" s="44">
        <v>10.5</v>
      </c>
      <c r="H215" s="44">
        <v>1.4</v>
      </c>
      <c r="I215" s="44">
        <v>131</v>
      </c>
      <c r="J215" s="44">
        <v>0.3</v>
      </c>
    </row>
    <row r="216" spans="1:14" x14ac:dyDescent="0.25">
      <c r="A216" s="72"/>
      <c r="B216" s="167" t="s">
        <v>19</v>
      </c>
      <c r="C216" s="168"/>
      <c r="D216" s="169"/>
      <c r="E216" s="71"/>
      <c r="F216" s="83">
        <f>SUM(F214:F215)</f>
        <v>12.133333333333333</v>
      </c>
      <c r="G216" s="83">
        <f>SUM(G214:G215)</f>
        <v>15.333333333333332</v>
      </c>
      <c r="H216" s="83">
        <f>SUM(H214:H215)</f>
        <v>7.4</v>
      </c>
      <c r="I216" s="83">
        <f>SUM(I214:I215)</f>
        <v>218.5</v>
      </c>
      <c r="J216" s="83">
        <f>SUM(J214:J215)</f>
        <v>0.3</v>
      </c>
    </row>
    <row r="217" spans="1:14" x14ac:dyDescent="0.25">
      <c r="A217" s="72"/>
      <c r="B217" s="244" t="s">
        <v>30</v>
      </c>
      <c r="C217" s="245"/>
      <c r="D217" s="246"/>
      <c r="E217" s="71"/>
      <c r="F217" s="83">
        <f>SUM(F204,F205,F213,F216)</f>
        <v>37.159273182957392</v>
      </c>
      <c r="G217" s="83">
        <f>SUM(G204:G205,G213,G216)</f>
        <v>45.022820512820509</v>
      </c>
      <c r="H217" s="83">
        <f>SUM(H204:H205,H213,H216)</f>
        <v>124.51</v>
      </c>
      <c r="I217" s="83">
        <f>SUM(I204:I205,I213,I216)</f>
        <v>1030</v>
      </c>
      <c r="J217" s="83">
        <f>SUM(J204:J205,J213,J216)</f>
        <v>62.695488721804509</v>
      </c>
    </row>
    <row r="218" spans="1:14" x14ac:dyDescent="0.25">
      <c r="A218" s="94" t="s">
        <v>52</v>
      </c>
      <c r="B218" s="95"/>
      <c r="C218" s="96"/>
      <c r="D218" s="97"/>
      <c r="E218" s="89"/>
      <c r="F218" s="98"/>
      <c r="G218" s="98"/>
      <c r="H218" s="98"/>
      <c r="I218" s="58">
        <f>I217/1400*100</f>
        <v>73.571428571428584</v>
      </c>
      <c r="J218" s="98"/>
    </row>
    <row r="219" spans="1:14" x14ac:dyDescent="0.25">
      <c r="A219" s="329"/>
      <c r="B219" s="330"/>
      <c r="C219" s="330"/>
      <c r="D219" s="330"/>
      <c r="E219" s="330"/>
      <c r="F219" s="330"/>
      <c r="G219" s="330"/>
      <c r="H219" s="330"/>
      <c r="I219" s="330"/>
      <c r="J219" s="331"/>
    </row>
    <row r="220" spans="1:14" x14ac:dyDescent="0.25">
      <c r="A220" s="323" t="s">
        <v>98</v>
      </c>
      <c r="B220" s="324"/>
      <c r="C220" s="324"/>
      <c r="D220" s="324"/>
      <c r="E220" s="324"/>
      <c r="F220" s="324"/>
      <c r="G220" s="324"/>
      <c r="H220" s="324"/>
      <c r="I220" s="324"/>
      <c r="J220" s="325"/>
    </row>
    <row r="221" spans="1:14" x14ac:dyDescent="0.25">
      <c r="A221" s="54"/>
      <c r="B221" s="217" t="s">
        <v>14</v>
      </c>
      <c r="C221" s="218"/>
      <c r="D221" s="219"/>
      <c r="E221" s="71"/>
      <c r="F221" s="61"/>
      <c r="G221" s="61"/>
      <c r="H221" s="61"/>
      <c r="I221" s="61"/>
      <c r="J221" s="61"/>
    </row>
    <row r="222" spans="1:14" x14ac:dyDescent="0.25">
      <c r="A222" s="54" t="s">
        <v>195</v>
      </c>
      <c r="B222" s="211" t="s">
        <v>196</v>
      </c>
      <c r="C222" s="212"/>
      <c r="D222" s="213"/>
      <c r="E222" s="128">
        <v>80</v>
      </c>
      <c r="F222" s="44">
        <v>11.8</v>
      </c>
      <c r="G222" s="44">
        <v>9.6</v>
      </c>
      <c r="H222" s="44">
        <v>10.1</v>
      </c>
      <c r="I222" s="44">
        <v>179</v>
      </c>
      <c r="J222" s="44">
        <v>0.15</v>
      </c>
    </row>
    <row r="223" spans="1:14" x14ac:dyDescent="0.25">
      <c r="A223" s="54"/>
      <c r="B223" s="211" t="s">
        <v>141</v>
      </c>
      <c r="C223" s="212"/>
      <c r="D223" s="213"/>
      <c r="E223" s="128">
        <v>10</v>
      </c>
      <c r="F223" s="44">
        <v>0.7</v>
      </c>
      <c r="G223" s="44">
        <v>0.8</v>
      </c>
      <c r="H223" s="44">
        <v>5.5</v>
      </c>
      <c r="I223" s="44">
        <v>32.799999999999997</v>
      </c>
      <c r="J223" s="44">
        <v>0.22</v>
      </c>
    </row>
    <row r="224" spans="1:14" x14ac:dyDescent="0.25">
      <c r="A224" s="45" t="s">
        <v>100</v>
      </c>
      <c r="B224" s="186" t="s">
        <v>101</v>
      </c>
      <c r="C224" s="165"/>
      <c r="D224" s="166"/>
      <c r="E224" s="60" t="s">
        <v>99</v>
      </c>
      <c r="F224" s="61">
        <v>0.08</v>
      </c>
      <c r="G224" s="61">
        <v>0</v>
      </c>
      <c r="H224" s="61">
        <v>6.8</v>
      </c>
      <c r="I224" s="61">
        <v>26.6</v>
      </c>
      <c r="J224" s="61">
        <v>0.7</v>
      </c>
      <c r="N224" s="20"/>
    </row>
    <row r="225" spans="1:21" x14ac:dyDescent="0.25">
      <c r="A225" s="42" t="s">
        <v>17</v>
      </c>
      <c r="B225" s="211" t="s">
        <v>182</v>
      </c>
      <c r="C225" s="212"/>
      <c r="D225" s="213"/>
      <c r="E225" s="60" t="s">
        <v>200</v>
      </c>
      <c r="F225" s="61">
        <v>1.94</v>
      </c>
      <c r="G225" s="61">
        <v>3.85</v>
      </c>
      <c r="H225" s="61">
        <v>11.74</v>
      </c>
      <c r="I225" s="61">
        <v>59</v>
      </c>
      <c r="J225" s="61">
        <v>0</v>
      </c>
    </row>
    <row r="226" spans="1:21" x14ac:dyDescent="0.25">
      <c r="A226" s="54"/>
      <c r="B226" s="208" t="s">
        <v>37</v>
      </c>
      <c r="C226" s="209"/>
      <c r="D226" s="210"/>
      <c r="E226" s="71"/>
      <c r="F226" s="83">
        <f>SUM(F222:F225)</f>
        <v>14.52</v>
      </c>
      <c r="G226" s="83">
        <f>SUM(G222:G225)</f>
        <v>14.25</v>
      </c>
      <c r="H226" s="83">
        <f>SUM(H222:H225)</f>
        <v>34.14</v>
      </c>
      <c r="I226" s="83">
        <f>SUM(I222:I225)</f>
        <v>297.39999999999998</v>
      </c>
      <c r="J226" s="83">
        <f>SUM(J222:J225)</f>
        <v>1.0699999999999998</v>
      </c>
    </row>
    <row r="227" spans="1:21" x14ac:dyDescent="0.25">
      <c r="A227" s="42" t="s">
        <v>20</v>
      </c>
      <c r="B227" s="78" t="s">
        <v>212</v>
      </c>
      <c r="C227" s="79"/>
      <c r="D227" s="79"/>
      <c r="E227" s="43">
        <v>100</v>
      </c>
      <c r="F227" s="83">
        <v>0.03</v>
      </c>
      <c r="G227" s="83">
        <v>0.03</v>
      </c>
      <c r="H227" s="83">
        <v>10.68</v>
      </c>
      <c r="I227" s="83">
        <v>43.19</v>
      </c>
      <c r="J227" s="83">
        <v>0.7</v>
      </c>
    </row>
    <row r="228" spans="1:21" x14ac:dyDescent="0.25">
      <c r="A228" s="54"/>
      <c r="B228" s="217" t="s">
        <v>21</v>
      </c>
      <c r="C228" s="218"/>
      <c r="D228" s="219"/>
      <c r="E228" s="71"/>
      <c r="F228" s="61"/>
      <c r="G228" s="61"/>
      <c r="H228" s="61"/>
      <c r="I228" s="61"/>
      <c r="J228" s="61"/>
      <c r="L228" s="24"/>
      <c r="M228" s="280"/>
      <c r="N228" s="255"/>
      <c r="O228" s="256"/>
      <c r="P228" s="3"/>
      <c r="Q228" s="3"/>
      <c r="R228" s="3"/>
      <c r="S228" s="3"/>
      <c r="T228" s="3"/>
      <c r="U228" s="3"/>
    </row>
    <row r="229" spans="1:21" x14ac:dyDescent="0.25">
      <c r="A229" s="149" t="s">
        <v>309</v>
      </c>
      <c r="B229" s="211" t="s">
        <v>208</v>
      </c>
      <c r="C229" s="212"/>
      <c r="D229" s="213"/>
      <c r="E229" s="128" t="s">
        <v>69</v>
      </c>
      <c r="F229" s="61">
        <v>0.2</v>
      </c>
      <c r="G229" s="61">
        <v>2.9</v>
      </c>
      <c r="H229" s="61">
        <v>0.7</v>
      </c>
      <c r="I229" s="61">
        <v>30</v>
      </c>
      <c r="J229" s="61">
        <v>2.7</v>
      </c>
    </row>
    <row r="230" spans="1:21" x14ac:dyDescent="0.25">
      <c r="A230" s="54" t="s">
        <v>79</v>
      </c>
      <c r="B230" s="211" t="s">
        <v>163</v>
      </c>
      <c r="C230" s="212"/>
      <c r="D230" s="213"/>
      <c r="E230" s="128">
        <v>150</v>
      </c>
      <c r="F230" s="44">
        <v>1.1000000000000001</v>
      </c>
      <c r="G230" s="44">
        <v>1.9</v>
      </c>
      <c r="H230" s="44">
        <v>5.6</v>
      </c>
      <c r="I230" s="44">
        <v>40</v>
      </c>
      <c r="J230" s="44">
        <v>8.1</v>
      </c>
      <c r="L230" s="1"/>
      <c r="M230" s="280"/>
      <c r="N230" s="255"/>
      <c r="O230" s="256"/>
      <c r="P230" s="3"/>
      <c r="Q230" s="17"/>
      <c r="R230" s="17"/>
      <c r="S230" s="17"/>
      <c r="T230" s="17"/>
      <c r="U230" s="17"/>
    </row>
    <row r="231" spans="1:21" x14ac:dyDescent="0.25">
      <c r="A231" s="54" t="s">
        <v>102</v>
      </c>
      <c r="B231" s="211" t="s">
        <v>103</v>
      </c>
      <c r="C231" s="212"/>
      <c r="D231" s="213"/>
      <c r="E231" s="128" t="s">
        <v>62</v>
      </c>
      <c r="F231" s="61">
        <v>3.5</v>
      </c>
      <c r="G231" s="61">
        <v>2.5</v>
      </c>
      <c r="H231" s="61">
        <v>22.7</v>
      </c>
      <c r="I231" s="61">
        <v>125</v>
      </c>
      <c r="J231" s="61">
        <v>0</v>
      </c>
      <c r="L231" s="1"/>
      <c r="M231" s="280"/>
      <c r="N231" s="255"/>
      <c r="O231" s="256"/>
      <c r="P231" s="3"/>
      <c r="Q231" s="17"/>
      <c r="R231" s="17"/>
      <c r="S231" s="17"/>
      <c r="T231" s="17"/>
      <c r="U231" s="17"/>
    </row>
    <row r="232" spans="1:21" x14ac:dyDescent="0.25">
      <c r="A232" s="54" t="s">
        <v>104</v>
      </c>
      <c r="B232" s="312" t="s">
        <v>160</v>
      </c>
      <c r="C232" s="253"/>
      <c r="D232" s="254"/>
      <c r="E232" s="128" t="s">
        <v>120</v>
      </c>
      <c r="F232" s="61">
        <v>11.75</v>
      </c>
      <c r="G232" s="61">
        <v>12.5</v>
      </c>
      <c r="H232" s="61">
        <v>2.9</v>
      </c>
      <c r="I232" s="61">
        <v>171</v>
      </c>
      <c r="J232" s="61">
        <v>0</v>
      </c>
    </row>
    <row r="233" spans="1:21" x14ac:dyDescent="0.25">
      <c r="A233" s="72" t="s">
        <v>50</v>
      </c>
      <c r="B233" s="230" t="s">
        <v>51</v>
      </c>
      <c r="C233" s="173"/>
      <c r="D233" s="174"/>
      <c r="E233" s="128">
        <v>150</v>
      </c>
      <c r="F233" s="53">
        <v>0.37593984962406013</v>
      </c>
      <c r="G233" s="53">
        <v>0</v>
      </c>
      <c r="H233" s="53">
        <v>13.759398496240602</v>
      </c>
      <c r="I233" s="53">
        <v>54.13533834586466</v>
      </c>
      <c r="J233" s="53">
        <v>37.669172932330824</v>
      </c>
    </row>
    <row r="234" spans="1:21" x14ac:dyDescent="0.25">
      <c r="A234" s="72"/>
      <c r="B234" s="230" t="s">
        <v>26</v>
      </c>
      <c r="C234" s="173"/>
      <c r="D234" s="174"/>
      <c r="E234" s="128">
        <v>20</v>
      </c>
      <c r="F234" s="44">
        <v>1.5</v>
      </c>
      <c r="G234" s="44">
        <v>0.17948717948717949</v>
      </c>
      <c r="H234" s="44">
        <v>9.3000000000000007</v>
      </c>
      <c r="I234" s="44">
        <v>42.7</v>
      </c>
      <c r="J234" s="44">
        <v>0</v>
      </c>
    </row>
    <row r="235" spans="1:21" x14ac:dyDescent="0.25">
      <c r="A235" s="42"/>
      <c r="B235" s="211" t="s">
        <v>27</v>
      </c>
      <c r="C235" s="212"/>
      <c r="D235" s="213"/>
      <c r="E235" s="128" t="s">
        <v>122</v>
      </c>
      <c r="F235" s="61">
        <v>1.76</v>
      </c>
      <c r="G235" s="61">
        <v>0.33</v>
      </c>
      <c r="H235" s="61">
        <v>9.16</v>
      </c>
      <c r="I235" s="61">
        <v>47.76</v>
      </c>
      <c r="J235" s="61">
        <v>0</v>
      </c>
      <c r="L235" s="24"/>
      <c r="M235" s="277"/>
      <c r="N235" s="278"/>
      <c r="O235" s="279"/>
      <c r="P235" s="3"/>
      <c r="Q235" s="17"/>
      <c r="R235" s="17"/>
      <c r="S235" s="17"/>
      <c r="T235" s="17"/>
      <c r="U235" s="17"/>
    </row>
    <row r="236" spans="1:21" x14ac:dyDescent="0.25">
      <c r="A236" s="54"/>
      <c r="B236" s="208" t="s">
        <v>19</v>
      </c>
      <c r="C236" s="209"/>
      <c r="D236" s="210"/>
      <c r="E236" s="128"/>
      <c r="F236" s="83">
        <f>SUM(F229:F235)</f>
        <v>20.185939849624063</v>
      </c>
      <c r="G236" s="83">
        <f>SUM(G229:G235)</f>
        <v>20.309487179487178</v>
      </c>
      <c r="H236" s="83">
        <f>SUM(H229:H235)</f>
        <v>64.119398496240592</v>
      </c>
      <c r="I236" s="83">
        <f>SUM(I229:I235)</f>
        <v>510.59533834586466</v>
      </c>
      <c r="J236" s="83">
        <f>SUM(J229:J235)</f>
        <v>48.469172932330821</v>
      </c>
      <c r="L236" s="24"/>
      <c r="M236" s="280"/>
      <c r="N236" s="255"/>
      <c r="O236" s="256"/>
      <c r="P236" s="3"/>
      <c r="Q236" s="17"/>
      <c r="R236" s="17"/>
      <c r="S236" s="17"/>
      <c r="T236" s="17"/>
      <c r="U236" s="17"/>
    </row>
    <row r="237" spans="1:21" x14ac:dyDescent="0.25">
      <c r="A237" s="54"/>
      <c r="B237" s="217" t="s">
        <v>28</v>
      </c>
      <c r="C237" s="218"/>
      <c r="D237" s="219"/>
      <c r="E237" s="71"/>
      <c r="F237" s="61"/>
      <c r="G237" s="61"/>
      <c r="H237" s="61"/>
      <c r="I237" s="61"/>
      <c r="J237" s="61"/>
    </row>
    <row r="238" spans="1:21" x14ac:dyDescent="0.25">
      <c r="A238" s="54"/>
      <c r="B238" s="211" t="s">
        <v>41</v>
      </c>
      <c r="C238" s="212"/>
      <c r="D238" s="213"/>
      <c r="E238" s="128">
        <v>150</v>
      </c>
      <c r="F238" s="44">
        <v>4.3</v>
      </c>
      <c r="G238" s="44">
        <v>4.4000000000000004</v>
      </c>
      <c r="H238" s="44">
        <v>6.8</v>
      </c>
      <c r="I238" s="73">
        <v>83.3</v>
      </c>
      <c r="J238" s="44">
        <v>0</v>
      </c>
    </row>
    <row r="239" spans="1:21" x14ac:dyDescent="0.25">
      <c r="A239" s="54" t="s">
        <v>59</v>
      </c>
      <c r="B239" s="186" t="s">
        <v>197</v>
      </c>
      <c r="C239" s="165"/>
      <c r="D239" s="166"/>
      <c r="E239" s="128">
        <v>30</v>
      </c>
      <c r="F239" s="53">
        <v>2.4</v>
      </c>
      <c r="G239" s="53">
        <v>5.0999999999999996</v>
      </c>
      <c r="H239" s="53">
        <v>20.399999999999999</v>
      </c>
      <c r="I239" s="53">
        <v>127</v>
      </c>
      <c r="J239" s="53">
        <v>0</v>
      </c>
      <c r="L239" s="175"/>
      <c r="M239" s="175"/>
      <c r="N239" s="175"/>
      <c r="O239" s="24"/>
      <c r="P239" s="3"/>
      <c r="Q239" s="3"/>
      <c r="R239" s="3"/>
      <c r="S239" s="3"/>
      <c r="T239" s="3"/>
    </row>
    <row r="240" spans="1:21" x14ac:dyDescent="0.25">
      <c r="A240" s="54"/>
      <c r="B240" s="208" t="s">
        <v>19</v>
      </c>
      <c r="C240" s="209"/>
      <c r="D240" s="210"/>
      <c r="E240" s="71"/>
      <c r="F240" s="83">
        <f>SUM(F238:F239)</f>
        <v>6.6999999999999993</v>
      </c>
      <c r="G240" s="83">
        <f>SUM(G238:G239)</f>
        <v>9.5</v>
      </c>
      <c r="H240" s="83">
        <f>SUM(H238:H239)</f>
        <v>27.2</v>
      </c>
      <c r="I240" s="83">
        <f>SUM(I238:I239)</f>
        <v>210.3</v>
      </c>
      <c r="J240" s="83">
        <f>SUM(J238:J239)</f>
        <v>0</v>
      </c>
    </row>
    <row r="241" spans="1:10" x14ac:dyDescent="0.25">
      <c r="A241" s="54"/>
      <c r="B241" s="208" t="s">
        <v>30</v>
      </c>
      <c r="C241" s="209"/>
      <c r="D241" s="210"/>
      <c r="E241" s="71"/>
      <c r="F241" s="83">
        <f>SUM(F226:F227,F236,F240)</f>
        <v>41.435939849624063</v>
      </c>
      <c r="G241" s="83">
        <f>SUM(G226:G227,G236,G240)</f>
        <v>44.089487179487179</v>
      </c>
      <c r="H241" s="83">
        <f>SUM(H226:H227,H236,H240)</f>
        <v>136.13939849624057</v>
      </c>
      <c r="I241" s="83">
        <f>SUM(I226:I227,I236,I240)</f>
        <v>1061.4853383458646</v>
      </c>
      <c r="J241" s="83">
        <f>SUM(J226:J227,J236,J240)</f>
        <v>50.239172932330824</v>
      </c>
    </row>
    <row r="242" spans="1:10" x14ac:dyDescent="0.25">
      <c r="A242" s="54" t="s">
        <v>52</v>
      </c>
      <c r="B242" s="211"/>
      <c r="C242" s="212"/>
      <c r="D242" s="213"/>
      <c r="E242" s="71"/>
      <c r="F242" s="61"/>
      <c r="G242" s="61"/>
      <c r="H242" s="61"/>
      <c r="I242" s="58">
        <f>I241/1400*100</f>
        <v>75.820381310418909</v>
      </c>
      <c r="J242" s="61"/>
    </row>
    <row r="243" spans="1:10" x14ac:dyDescent="0.25">
      <c r="A243" s="52"/>
      <c r="B243" s="52"/>
      <c r="C243" s="52"/>
      <c r="D243" s="52"/>
      <c r="E243" s="52"/>
      <c r="F243" s="52"/>
      <c r="G243" s="52"/>
      <c r="H243" s="52"/>
      <c r="I243" s="52"/>
      <c r="J243" s="52"/>
    </row>
    <row r="244" spans="1:10" x14ac:dyDescent="0.25">
      <c r="A244" s="52"/>
      <c r="B244" s="52"/>
      <c r="C244" s="52"/>
      <c r="D244" s="52"/>
      <c r="E244" s="52"/>
      <c r="F244" s="52"/>
      <c r="G244" s="52"/>
      <c r="H244" s="52"/>
      <c r="I244" s="52"/>
      <c r="J244" s="52"/>
    </row>
  </sheetData>
  <mergeCells count="235">
    <mergeCell ref="M230:O230"/>
    <mergeCell ref="M231:O231"/>
    <mergeCell ref="M207:O207"/>
    <mergeCell ref="M161:O161"/>
    <mergeCell ref="B222:D222"/>
    <mergeCell ref="B192:D192"/>
    <mergeCell ref="B179:D179"/>
    <mergeCell ref="B189:D189"/>
    <mergeCell ref="B217:D217"/>
    <mergeCell ref="A219:J219"/>
    <mergeCell ref="B231:D231"/>
    <mergeCell ref="B193:D193"/>
    <mergeCell ref="B194:D194"/>
    <mergeCell ref="B206:D206"/>
    <mergeCell ref="B207:D207"/>
    <mergeCell ref="B196:D196"/>
    <mergeCell ref="B197:D197"/>
    <mergeCell ref="B212:D212"/>
    <mergeCell ref="B213:D213"/>
    <mergeCell ref="B216:D216"/>
    <mergeCell ref="B184:D184"/>
    <mergeCell ref="B199:D199"/>
    <mergeCell ref="B200:D200"/>
    <mergeCell ref="B201:D201"/>
    <mergeCell ref="M36:O36"/>
    <mergeCell ref="M43:O43"/>
    <mergeCell ref="M44:O44"/>
    <mergeCell ref="B111:D111"/>
    <mergeCell ref="O88:R88"/>
    <mergeCell ref="M84:O84"/>
    <mergeCell ref="M87:P87"/>
    <mergeCell ref="B143:D143"/>
    <mergeCell ref="Q87:R87"/>
    <mergeCell ref="B102:D102"/>
    <mergeCell ref="B100:D100"/>
    <mergeCell ref="A88:J88"/>
    <mergeCell ref="B91:D91"/>
    <mergeCell ref="B92:D92"/>
    <mergeCell ref="B89:D89"/>
    <mergeCell ref="B93:D93"/>
    <mergeCell ref="B99:D99"/>
    <mergeCell ref="B101:D101"/>
    <mergeCell ref="B132:D132"/>
    <mergeCell ref="B133:D133"/>
    <mergeCell ref="B140:D140"/>
    <mergeCell ref="B138:D138"/>
    <mergeCell ref="B134:D134"/>
    <mergeCell ref="B135:D135"/>
    <mergeCell ref="S87:U87"/>
    <mergeCell ref="B76:D76"/>
    <mergeCell ref="B82:D82"/>
    <mergeCell ref="B74:D74"/>
    <mergeCell ref="B75:D75"/>
    <mergeCell ref="B73:D73"/>
    <mergeCell ref="B83:D83"/>
    <mergeCell ref="B84:D84"/>
    <mergeCell ref="B85:D85"/>
    <mergeCell ref="B86:D86"/>
    <mergeCell ref="B159:D159"/>
    <mergeCell ref="B155:D155"/>
    <mergeCell ref="B156:D156"/>
    <mergeCell ref="B146:D146"/>
    <mergeCell ref="B149:D149"/>
    <mergeCell ref="B151:D151"/>
    <mergeCell ref="B187:D187"/>
    <mergeCell ref="B190:D190"/>
    <mergeCell ref="B188:D188"/>
    <mergeCell ref="B165:D165"/>
    <mergeCell ref="B152:D152"/>
    <mergeCell ref="A153:J153"/>
    <mergeCell ref="B154:D154"/>
    <mergeCell ref="B157:D157"/>
    <mergeCell ref="B147:D147"/>
    <mergeCell ref="B148:D148"/>
    <mergeCell ref="A177:J177"/>
    <mergeCell ref="B161:D161"/>
    <mergeCell ref="B162:D162"/>
    <mergeCell ref="B186:D186"/>
    <mergeCell ref="B173:D173"/>
    <mergeCell ref="B174:D174"/>
    <mergeCell ref="B175:D175"/>
    <mergeCell ref="B178:D178"/>
    <mergeCell ref="B242:D242"/>
    <mergeCell ref="B233:D233"/>
    <mergeCell ref="B235:D235"/>
    <mergeCell ref="B236:D236"/>
    <mergeCell ref="B237:D237"/>
    <mergeCell ref="B239:D239"/>
    <mergeCell ref="B240:D240"/>
    <mergeCell ref="B241:D241"/>
    <mergeCell ref="B238:D238"/>
    <mergeCell ref="A198:J198"/>
    <mergeCell ref="B208:D208"/>
    <mergeCell ref="B209:D209"/>
    <mergeCell ref="B210:D210"/>
    <mergeCell ref="B211:D211"/>
    <mergeCell ref="B232:D232"/>
    <mergeCell ref="B228:D228"/>
    <mergeCell ref="B203:D203"/>
    <mergeCell ref="B204:D204"/>
    <mergeCell ref="B229:D229"/>
    <mergeCell ref="B230:D230"/>
    <mergeCell ref="B225:D225"/>
    <mergeCell ref="B226:D226"/>
    <mergeCell ref="B185:D185"/>
    <mergeCell ref="B191:D191"/>
    <mergeCell ref="B202:D202"/>
    <mergeCell ref="B223:D223"/>
    <mergeCell ref="B136:D136"/>
    <mergeCell ref="B139:D139"/>
    <mergeCell ref="B144:D144"/>
    <mergeCell ref="B145:D145"/>
    <mergeCell ref="B150:D150"/>
    <mergeCell ref="B141:D141"/>
    <mergeCell ref="B137:D137"/>
    <mergeCell ref="B182:D182"/>
    <mergeCell ref="B172:D172"/>
    <mergeCell ref="B163:D163"/>
    <mergeCell ref="B164:D164"/>
    <mergeCell ref="B167:D167"/>
    <mergeCell ref="B168:D168"/>
    <mergeCell ref="B169:D169"/>
    <mergeCell ref="B170:D170"/>
    <mergeCell ref="B166:D166"/>
    <mergeCell ref="B181:D181"/>
    <mergeCell ref="B195:D195"/>
    <mergeCell ref="A220:J220"/>
    <mergeCell ref="B221:D221"/>
    <mergeCell ref="B113:D113"/>
    <mergeCell ref="B114:D114"/>
    <mergeCell ref="B116:D116"/>
    <mergeCell ref="B119:D119"/>
    <mergeCell ref="A131:J131"/>
    <mergeCell ref="B118:D118"/>
    <mergeCell ref="B120:D120"/>
    <mergeCell ref="B121:D121"/>
    <mergeCell ref="B122:D122"/>
    <mergeCell ref="B123:D123"/>
    <mergeCell ref="B124:D124"/>
    <mergeCell ref="B130:D130"/>
    <mergeCell ref="B127:D127"/>
    <mergeCell ref="B128:D128"/>
    <mergeCell ref="B129:D129"/>
    <mergeCell ref="B125:D125"/>
    <mergeCell ref="B126:D126"/>
    <mergeCell ref="B112:D112"/>
    <mergeCell ref="B103:D103"/>
    <mergeCell ref="B104:D104"/>
    <mergeCell ref="B105:D105"/>
    <mergeCell ref="B107:D107"/>
    <mergeCell ref="B108:D108"/>
    <mergeCell ref="A109:J109"/>
    <mergeCell ref="B110:D110"/>
    <mergeCell ref="B106:D106"/>
    <mergeCell ref="B95:D95"/>
    <mergeCell ref="B62:D62"/>
    <mergeCell ref="B63:D63"/>
    <mergeCell ref="B64:D64"/>
    <mergeCell ref="B80:D80"/>
    <mergeCell ref="B69:D69"/>
    <mergeCell ref="B81:D81"/>
    <mergeCell ref="B70:D70"/>
    <mergeCell ref="B50:D50"/>
    <mergeCell ref="B51:D51"/>
    <mergeCell ref="A65:J65"/>
    <mergeCell ref="B68:D68"/>
    <mergeCell ref="B67:D67"/>
    <mergeCell ref="B77:D77"/>
    <mergeCell ref="J12:J14"/>
    <mergeCell ref="B11:D14"/>
    <mergeCell ref="E11:E14"/>
    <mergeCell ref="B33:D33"/>
    <mergeCell ref="B25:D25"/>
    <mergeCell ref="B26:D26"/>
    <mergeCell ref="B17:D17"/>
    <mergeCell ref="B18:D18"/>
    <mergeCell ref="B61:D61"/>
    <mergeCell ref="B52:D52"/>
    <mergeCell ref="B60:D60"/>
    <mergeCell ref="B43:D43"/>
    <mergeCell ref="B44:D44"/>
    <mergeCell ref="B45:D45"/>
    <mergeCell ref="B56:D56"/>
    <mergeCell ref="B31:D31"/>
    <mergeCell ref="B32:D32"/>
    <mergeCell ref="B24:D24"/>
    <mergeCell ref="B28:D28"/>
    <mergeCell ref="M228:O228"/>
    <mergeCell ref="B234:D234"/>
    <mergeCell ref="B97:D97"/>
    <mergeCell ref="B98:D98"/>
    <mergeCell ref="B36:D36"/>
    <mergeCell ref="B35:D35"/>
    <mergeCell ref="B37:D37"/>
    <mergeCell ref="B66:D66"/>
    <mergeCell ref="B57:D57"/>
    <mergeCell ref="B59:D59"/>
    <mergeCell ref="A41:J41"/>
    <mergeCell ref="B42:D42"/>
    <mergeCell ref="B46:D46"/>
    <mergeCell ref="B49:D49"/>
    <mergeCell ref="B71:D71"/>
    <mergeCell ref="B38:D38"/>
    <mergeCell ref="B39:D39"/>
    <mergeCell ref="B40:D40"/>
    <mergeCell ref="B224:D224"/>
    <mergeCell ref="B117:D117"/>
    <mergeCell ref="B47:D47"/>
    <mergeCell ref="B53:D53"/>
    <mergeCell ref="B72:D72"/>
    <mergeCell ref="B90:D90"/>
    <mergeCell ref="L239:N239"/>
    <mergeCell ref="M235:O235"/>
    <mergeCell ref="M236:O236"/>
    <mergeCell ref="M204:O204"/>
    <mergeCell ref="M75:O75"/>
    <mergeCell ref="H2:J2"/>
    <mergeCell ref="H3:J4"/>
    <mergeCell ref="H5:J5"/>
    <mergeCell ref="H6:J6"/>
    <mergeCell ref="M51:O51"/>
    <mergeCell ref="A15:J15"/>
    <mergeCell ref="B16:D16"/>
    <mergeCell ref="B19:D19"/>
    <mergeCell ref="B21:D21"/>
    <mergeCell ref="C8:F8"/>
    <mergeCell ref="B20:D20"/>
    <mergeCell ref="B22:D22"/>
    <mergeCell ref="A11:A14"/>
    <mergeCell ref="B10:H10"/>
    <mergeCell ref="F11:J11"/>
    <mergeCell ref="F12:F14"/>
    <mergeCell ref="G12:G14"/>
    <mergeCell ref="H12:H14"/>
    <mergeCell ref="I12:I14"/>
  </mergeCells>
  <phoneticPr fontId="9" type="noConversion"/>
  <pageMargins left="0.7" right="0.7" top="0.75" bottom="0.75" header="0.3" footer="0.3"/>
  <pageSetup paperSize="9" scale="75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User</cp:lastModifiedBy>
  <cp:lastPrinted>2024-05-29T05:00:43Z</cp:lastPrinted>
  <dcterms:created xsi:type="dcterms:W3CDTF">2022-02-02T17:48:50Z</dcterms:created>
  <dcterms:modified xsi:type="dcterms:W3CDTF">2025-02-27T03:37:06Z</dcterms:modified>
</cp:coreProperties>
</file>